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os\Desktop\Izvještaj o trošenju sredstava\2026\Srpanj\"/>
    </mc:Choice>
  </mc:AlternateContent>
  <xr:revisionPtr revIDLastSave="0" documentId="13_ncr:1_{F4157320-1372-404E-B135-E830997DF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Sheet1!$9:$11</definedName>
  </definedNames>
  <calcPr calcId="181029"/>
</workbook>
</file>

<file path=xl/calcChain.xml><?xml version="1.0" encoding="utf-8"?>
<calcChain xmlns="http://schemas.openxmlformats.org/spreadsheetml/2006/main">
  <c r="G130" i="1" l="1"/>
  <c r="G119" i="1"/>
  <c r="G110" i="1"/>
  <c r="G129" i="1"/>
  <c r="G127" i="1"/>
  <c r="G125" i="1"/>
  <c r="G124" i="1"/>
  <c r="G123" i="1"/>
  <c r="G122" i="1"/>
  <c r="G126" i="1"/>
  <c r="G30" i="1"/>
  <c r="G128" i="1"/>
</calcChain>
</file>

<file path=xl/sharedStrings.xml><?xml version="1.0" encoding="utf-8"?>
<sst xmlns="http://schemas.openxmlformats.org/spreadsheetml/2006/main" count="714" uniqueCount="373">
  <si>
    <t>PLAĆENE OBVEZE PREMA DOBAVLJAČIMA U PERIODU OD 01.07.2026 DO 31.07.2026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</si>
  <si>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</si>
  <si>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</si>
  <si>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</si>
  <si>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</si>
  <si>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</si>
  <si>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</si>
  <si>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</si>
  <si>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</si>
  <si>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</si>
  <si>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</si>
  <si>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 xml:space="preserve">ZAGREB                        </t>
  </si>
  <si>
    <t>Thalassotherapia Opatija</t>
  </si>
  <si>
    <t>3231</t>
  </si>
  <si>
    <t>USLUGE TELEFONA,POŠTE I PRIJEVOZA</t>
  </si>
  <si>
    <t>4222</t>
  </si>
  <si>
    <t>KOMUNIKACIJSKA OPREMA</t>
  </si>
  <si>
    <t>AGORAM D.O.O.</t>
  </si>
  <si>
    <t>72087547038</t>
  </si>
  <si>
    <t>3222</t>
  </si>
  <si>
    <t>MATERIJAL I SIROVINE</t>
  </si>
  <si>
    <t>AQUADAC D.O.O.</t>
  </si>
  <si>
    <t>87353743720</t>
  </si>
  <si>
    <t xml:space="preserve">PULA                          </t>
  </si>
  <si>
    <t>3232</t>
  </si>
  <si>
    <t>USL.TEKUĆEG I INVESTICIJSKOG ODRŽA.</t>
  </si>
  <si>
    <t>AUTOKUĆA ŠOP trgovina i ugostiteljstvo D.O.O.</t>
  </si>
  <si>
    <t>27208487856</t>
  </si>
  <si>
    <t xml:space="preserve">MATULJI                       </t>
  </si>
  <si>
    <t>B. BRAUN ADRIA D.O.O.</t>
  </si>
  <si>
    <t>52275049572</t>
  </si>
  <si>
    <t>BENEFIT SYSTEMS D.O.O.</t>
  </si>
  <si>
    <t>57845277445</t>
  </si>
  <si>
    <t>3239</t>
  </si>
  <si>
    <t>OSTALE USLUGE</t>
  </si>
  <si>
    <t>BIOKOZMETIKA d.o.o.</t>
  </si>
  <si>
    <t>83060366920</t>
  </si>
  <si>
    <t>CAME ADRIATIC D.O.O.</t>
  </si>
  <si>
    <t>81685605867</t>
  </si>
  <si>
    <t>KASTAV</t>
  </si>
  <si>
    <t>4227</t>
  </si>
  <si>
    <t>UREĐAJI,STROJEVI I OPREMA ZA OST.NAMJENE</t>
  </si>
  <si>
    <t>CICI NAILS D.O.O.</t>
  </si>
  <si>
    <t>64299104818</t>
  </si>
  <si>
    <t xml:space="preserve">SLAVONSKI BROD                </t>
  </si>
  <si>
    <t>COLOSSAL PROJECT D.O.O.</t>
  </si>
  <si>
    <t>00113731243</t>
  </si>
  <si>
    <t>Opatija</t>
  </si>
  <si>
    <t>4124</t>
  </si>
  <si>
    <t>OSTALA PRAVA</t>
  </si>
  <si>
    <t>DISPOMED PROMET D.O.O.</t>
  </si>
  <si>
    <t>53924099291</t>
  </si>
  <si>
    <t>DOM MLADIH RIJEKA</t>
  </si>
  <si>
    <t>62799759990</t>
  </si>
  <si>
    <t>RIJEKA</t>
  </si>
  <si>
    <t>3237</t>
  </si>
  <si>
    <t>INTELEKTUALNE I OSOBNE USL.</t>
  </si>
  <si>
    <t>EKSA GRUPA D.O.O.</t>
  </si>
  <si>
    <t>05265530355</t>
  </si>
  <si>
    <t xml:space="preserve">Samobor                       </t>
  </si>
  <si>
    <t>ERSTE&amp;STEIERMARKISCHE BANK d.d</t>
  </si>
  <si>
    <t>23057039320</t>
  </si>
  <si>
    <t>3431</t>
  </si>
  <si>
    <t>BANKARSKE USL.I USL.PLATNOG PROMETA</t>
  </si>
  <si>
    <t>ESSPERTO D.O.O.</t>
  </si>
  <si>
    <t>17848385777</t>
  </si>
  <si>
    <t>3293</t>
  </si>
  <si>
    <t>REPREZENTACIJA</t>
  </si>
  <si>
    <t>EUROPEAN SOCIETY OF CARDIOLOGY</t>
  </si>
  <si>
    <t>89403299480</t>
  </si>
  <si>
    <t>Biot</t>
  </si>
  <si>
    <t>FE-AL-SO D.O.O.</t>
  </si>
  <si>
    <t>40468462521</t>
  </si>
  <si>
    <t>FERO-TERM D.O.O.</t>
  </si>
  <si>
    <t>69638067216</t>
  </si>
  <si>
    <t xml:space="preserve">DONJI STUPNIK                 </t>
  </si>
  <si>
    <t>3224</t>
  </si>
  <si>
    <t>MATERIJAL I DJ.ZA TEKUĆE I INVEST.ODRŽA.</t>
  </si>
  <si>
    <t>FIDES BRKO D.O.O.</t>
  </si>
  <si>
    <t>78838941153</t>
  </si>
  <si>
    <t>FIZIOSPIN  j.d.o.o.</t>
  </si>
  <si>
    <t>61927048217</t>
  </si>
  <si>
    <t>FORSCOPE a.s.</t>
  </si>
  <si>
    <t>4123</t>
  </si>
  <si>
    <t>LICENCE</t>
  </si>
  <si>
    <t>GENERAL LOGISTICS SYSTEMS CROATIA d.o.o.</t>
  </si>
  <si>
    <t>88360795357</t>
  </si>
  <si>
    <t>GRAD OPATIJA</t>
  </si>
  <si>
    <t>99455464348</t>
  </si>
  <si>
    <t>3235</t>
  </si>
  <si>
    <t>ZAKUPNINE I NAJAMNINE</t>
  </si>
  <si>
    <t>HEP ELEKTRA d.o.o. za opskrbu električnom energijom</t>
  </si>
  <si>
    <t>43965974818</t>
  </si>
  <si>
    <t>3223</t>
  </si>
  <si>
    <t>ENERGIJA</t>
  </si>
  <si>
    <t>HEP-Operator distrib.sustava D.O.O.</t>
  </si>
  <si>
    <t>46830600751</t>
  </si>
  <si>
    <t>HEP-OPSKRBA D.O.O.</t>
  </si>
  <si>
    <t>63073332379</t>
  </si>
  <si>
    <t>HIT D.O.O.</t>
  </si>
  <si>
    <t>61308502308</t>
  </si>
  <si>
    <t>3221</t>
  </si>
  <si>
    <t>UREDSKI MATE. I OSTALI MATERIJA.RASHODI</t>
  </si>
  <si>
    <t>3225</t>
  </si>
  <si>
    <t>SITNI INVENTAR</t>
  </si>
  <si>
    <t>HOLEX d.o.o.</t>
  </si>
  <si>
    <t>97701539167</t>
  </si>
  <si>
    <t>HP D.D.</t>
  </si>
  <si>
    <t>87311810356</t>
  </si>
  <si>
    <t xml:space="preserve">VELIKA GORICA                 </t>
  </si>
  <si>
    <t>HRVATSKE AUTOCESTE d.o.o.</t>
  </si>
  <si>
    <t>57500462912</t>
  </si>
  <si>
    <t>3211</t>
  </si>
  <si>
    <t>SLUŽBENA PUTOVANJA</t>
  </si>
  <si>
    <t>ICEBERG INTERNATIONAL TRADING D.O.O.</t>
  </si>
  <si>
    <t>52267874404</t>
  </si>
  <si>
    <t>4224</t>
  </si>
  <si>
    <t>MEDICINSKA I LABORATO.OPREMA</t>
  </si>
  <si>
    <t>IMPRESS  D.O.O.</t>
  </si>
  <si>
    <t>91065566706</t>
  </si>
  <si>
    <t>IN2 D.O.O.</t>
  </si>
  <si>
    <t>68195665956</t>
  </si>
  <si>
    <t>3238</t>
  </si>
  <si>
    <t>RAČUNALNE USLUGE</t>
  </si>
  <si>
    <t>INA-INDUSTRIJA NAFTE  D.D.</t>
  </si>
  <si>
    <t>27759560625</t>
  </si>
  <si>
    <t>NOVI ZAGREB</t>
  </si>
  <si>
    <t>INSTAR CENTER D.O.O.</t>
  </si>
  <si>
    <t>64308723629</t>
  </si>
  <si>
    <t>ISTRA TECH D.O.O.</t>
  </si>
  <si>
    <t>94114100359</t>
  </si>
  <si>
    <t>JULIUS MEINL CROATIA D.O.O.</t>
  </si>
  <si>
    <t>39546130894</t>
  </si>
  <si>
    <t>KARDIAN D.O.O.</t>
  </si>
  <si>
    <t>17406113186</t>
  </si>
  <si>
    <t>KD VODOVOD I KANALIZACIJA d.o.o. Podružnica liburnijske vode</t>
  </si>
  <si>
    <t>80805858278</t>
  </si>
  <si>
    <t xml:space="preserve">IČIĆI                         </t>
  </si>
  <si>
    <t>3234</t>
  </si>
  <si>
    <t>KOMUNALNE USLUGE</t>
  </si>
  <si>
    <t>KEFO D.O.O.</t>
  </si>
  <si>
    <t>09371680761</t>
  </si>
  <si>
    <t xml:space="preserve">SISAK                         </t>
  </si>
  <si>
    <t>KLINIČKI BOL.CENTAR-RIJEKA</t>
  </si>
  <si>
    <t>40237608715</t>
  </si>
  <si>
    <t>3213</t>
  </si>
  <si>
    <t>STRUČNO USAVRŠA.ZAPOSLENIKA</t>
  </si>
  <si>
    <t>3236</t>
  </si>
  <si>
    <t>ZDRAVSTVENE I VETERINARSKE USL.</t>
  </si>
  <si>
    <t>KOMUNALAC D.O.O.</t>
  </si>
  <si>
    <t>30295003016</t>
  </si>
  <si>
    <t>JURDANI</t>
  </si>
  <si>
    <t>KONE  D.O.O.</t>
  </si>
  <si>
    <t>15526597734</t>
  </si>
  <si>
    <t>MAGNUM D.O.O.</t>
  </si>
  <si>
    <t>96645008206</t>
  </si>
  <si>
    <t>MARIKOMERC D.O.O.</t>
  </si>
  <si>
    <t>02359254184</t>
  </si>
  <si>
    <t>POLIČNIK</t>
  </si>
  <si>
    <t>MARK MEDICAL D.O.O.</t>
  </si>
  <si>
    <t>70612360737</t>
  </si>
  <si>
    <t>MEDICAL INTERTRADE D.O.O.</t>
  </si>
  <si>
    <t>04492664153</t>
  </si>
  <si>
    <t xml:space="preserve">SVETA NEDELJA                 </t>
  </si>
  <si>
    <t>MEDICLINE D.O.O.</t>
  </si>
  <si>
    <t>00747792357</t>
  </si>
  <si>
    <t xml:space="preserve">OSIJEK                        </t>
  </si>
  <si>
    <t>MEDICOM D.O.O.</t>
  </si>
  <si>
    <t>35239633369</t>
  </si>
  <si>
    <t>MEDIKA  D.D.</t>
  </si>
  <si>
    <t>94818858923</t>
  </si>
  <si>
    <t>MEDITEX D.O.O.</t>
  </si>
  <si>
    <t>98907310346</t>
  </si>
  <si>
    <t xml:space="preserve">ZABOK                         </t>
  </si>
  <si>
    <t>MINI FARMA d.o.o.</t>
  </si>
  <si>
    <t>55001832144</t>
  </si>
  <si>
    <t>MISTRAŽ D.O.O.</t>
  </si>
  <si>
    <t>22233911854</t>
  </si>
  <si>
    <t>MSFmed D.O.O.</t>
  </si>
  <si>
    <t>94597967469</t>
  </si>
  <si>
    <t>Nastavni zavod za javno zdravstvo Primorsko - goranske županije</t>
  </si>
  <si>
    <t>45613787772</t>
  </si>
  <si>
    <t>ODVJETNIK MARIJANA ANĐELIĆ</t>
  </si>
  <si>
    <t>19905293526</t>
  </si>
  <si>
    <t>OKTAL PHARMA D.O.O.</t>
  </si>
  <si>
    <t>30750621355</t>
  </si>
  <si>
    <t>ORDINACIJE SALAMON</t>
  </si>
  <si>
    <t>39796635087</t>
  </si>
  <si>
    <t>OREGON D.O.O.</t>
  </si>
  <si>
    <t>17999753418</t>
  </si>
  <si>
    <t xml:space="preserve">VIŠKOVO                       </t>
  </si>
  <si>
    <t>PARTNER SERVICE D.O.O.</t>
  </si>
  <si>
    <t>41889558161</t>
  </si>
  <si>
    <t>Nin</t>
  </si>
  <si>
    <t>PEKARNA PEČJAK INT D.O.O.</t>
  </si>
  <si>
    <t>28066578315</t>
  </si>
  <si>
    <t>PERT D.O.O.</t>
  </si>
  <si>
    <t>42255248046</t>
  </si>
  <si>
    <t>PHARM-LAB D.O.O.</t>
  </si>
  <si>
    <t>08482108861</t>
  </si>
  <si>
    <t>PHOENIX FARMACIJA D.O.O.</t>
  </si>
  <si>
    <t>36755252122</t>
  </si>
  <si>
    <t xml:space="preserve">LUČKO                         </t>
  </si>
  <si>
    <t>PODRAVKA  PREHRAMBENA INDUSTRIJA D.D.</t>
  </si>
  <si>
    <t>18928523252</t>
  </si>
  <si>
    <t xml:space="preserve">KOPRIVNICA                    </t>
  </si>
  <si>
    <t>ROTO DINAMIC D.O.O.</t>
  </si>
  <si>
    <t>24723122482</t>
  </si>
  <si>
    <t>SONIMED D.O.O.</t>
  </si>
  <si>
    <t>76981693625</t>
  </si>
  <si>
    <t>STUDENTSKI CENTAR RIJEKA</t>
  </si>
  <si>
    <t>87500773013</t>
  </si>
  <si>
    <t>TAPESS D.O.O.</t>
  </si>
  <si>
    <t>22248533094</t>
  </si>
  <si>
    <t>TEB-POSLOVNO SAVJETOVANJE D.O.O.</t>
  </si>
  <si>
    <t>99944170669</t>
  </si>
  <si>
    <t>TELEMACH HRVATSKA D.O.O. ZA TELEKOMUNIKACIJSKE USLUGE</t>
  </si>
  <si>
    <t>70133616033</t>
  </si>
  <si>
    <t>TITANIUM DENT D.O.O.</t>
  </si>
  <si>
    <t>08629492992</t>
  </si>
  <si>
    <t>3251</t>
  </si>
  <si>
    <t>RASHODI PO OSNOVI UTROŠKA LIJEKOVA I MED.MATER.</t>
  </si>
  <si>
    <t>TRIGLAV OSIGURANJE D.D.</t>
  </si>
  <si>
    <t>29743547503</t>
  </si>
  <si>
    <t>3292</t>
  </si>
  <si>
    <t>PREMIJE OSIGURANJA</t>
  </si>
  <si>
    <t>URKA D.O.O.</t>
  </si>
  <si>
    <t>28424041057</t>
  </si>
  <si>
    <t>USLUGE IMPERIAL D.O.O.</t>
  </si>
  <si>
    <t>80426209823</t>
  </si>
  <si>
    <t>USTANOVA MEDRIS</t>
  </si>
  <si>
    <t>57305546210</t>
  </si>
  <si>
    <t>VER VITA D.O.O.</t>
  </si>
  <si>
    <t>20999238201</t>
  </si>
  <si>
    <t>VINDIJA D.O.O.</t>
  </si>
  <si>
    <t>44138062462</t>
  </si>
  <si>
    <t xml:space="preserve">VARAŽDIN                      </t>
  </si>
  <si>
    <t>ZAGREBAČKA BANKA D.D.</t>
  </si>
  <si>
    <t>92963223473</t>
  </si>
  <si>
    <t>ŽUP.UPRAVA ZA CESTE PGŽ</t>
  </si>
  <si>
    <t>97967544201</t>
  </si>
  <si>
    <t>KATEGORIJA 1.2</t>
  </si>
  <si>
    <t>H2O DISTRIBUCIJA</t>
  </si>
  <si>
    <t/>
  </si>
  <si>
    <t>LIBURNIJSKI VRTOVI, VL. DAVOR BLAŽENIĆ</t>
  </si>
  <si>
    <t>PERFECT BODY BEAUTY BAR, obrt</t>
  </si>
  <si>
    <t xml:space="preserve">RUBINIĆ,OBRT ZA ELEKTROINSTALACIJE </t>
  </si>
  <si>
    <t>TRGOVAČKO USLUŽNI OBRT "PILKOS" vl. MIŠAEL BLAŽEVIĆ</t>
  </si>
  <si>
    <t>TUGOMIR SARŠON - OBAVLJANJE SPOREDNOG ZANIMANJA</t>
  </si>
  <si>
    <t>META Platforms Ireland Ltd</t>
  </si>
  <si>
    <t>DABLIN, IRSKA</t>
  </si>
  <si>
    <t>THALASSOTHERAPIA OPATIJA</t>
  </si>
  <si>
    <t>Specijalna bolnica za medicinsku rehabilitaciju bolesti srca, pluća I reumatizma</t>
  </si>
  <si>
    <t>M.Tita 188/1, 51410 Opatija</t>
  </si>
  <si>
    <t>OIB: 35372335047</t>
  </si>
  <si>
    <t>MB: 03090337</t>
  </si>
  <si>
    <t>RKP: 43513</t>
  </si>
  <si>
    <t>GDPR</t>
  </si>
  <si>
    <t>INTELEKTUALNE I OSOBNE USL.- UZ NETO IZNOS ISPLAĆENI I DOPR.MIO, DOPR. ZDRAV., POREZ NA DOHODAK</t>
  </si>
  <si>
    <t>1.</t>
  </si>
  <si>
    <t>PBZ Card</t>
  </si>
  <si>
    <t>Zagreb</t>
  </si>
  <si>
    <t>PRIVREDNA BANKA d.d.</t>
  </si>
  <si>
    <t>02535697734</t>
  </si>
  <si>
    <t>ZAGREB</t>
  </si>
  <si>
    <t>KAMATE ZA PRIMLJENE KREDITE</t>
  </si>
  <si>
    <t>02535697733</t>
  </si>
  <si>
    <t>OTPLATA GLAVNICE PRIMLJENOG KREDITA</t>
  </si>
  <si>
    <t>NEGATIVNE TEČAJNE RAZLIKE</t>
  </si>
  <si>
    <t>PLAĆE ZA REDOVAN RAD</t>
  </si>
  <si>
    <t>PLAĆE ZA PREKOVREMENI RAD</t>
  </si>
  <si>
    <t>DOPRINOSI ZA OBVEZNO ZDRAVSTVENO OSIG.</t>
  </si>
  <si>
    <t>OSTALI RASHODI ZA ZAPOSLENE</t>
  </si>
  <si>
    <t>NAKNADE ZA PRIJEVOZ, ODVOJENI ŽIVOT</t>
  </si>
  <si>
    <t>NAKNADE ZA RAD PREDSTAV. I IZVRŠ.TIJELA, POVJER.I SL. - UZ NETO IZNOS ISPLAĆENI I DOPR.MIO, DOPR. ZDRAV., POREZ 
NA DOHODAK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</si>
  <si>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</si>
  <si>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</si>
  <si>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</si>
  <si>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</si>
  <si>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</si>
  <si>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</si>
  <si>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</si>
  <si>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</si>
  <si>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</si>
  <si>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</si>
  <si>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</si>
  <si>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</si>
  <si>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</si>
  <si>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</si>
  <si>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</si>
  <si>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</si>
  <si>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</si>
  <si>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</si>
  <si>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</si>
  <si>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</si>
  <si>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</si>
  <si>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</si>
  <si>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</si>
  <si>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</si>
  <si>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</si>
  <si>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</si>
  <si>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</si>
  <si>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</si>
  <si>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</si>
  <si>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</si>
  <si>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</si>
  <si>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</si>
  <si>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</si>
  <si>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</si>
  <si>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</si>
  <si>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</si>
  <si>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</si>
  <si>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</si>
  <si>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</si>
  <si>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</si>
  <si>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</si>
  <si>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</si>
  <si>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</si>
  <si>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</si>
  <si>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</si>
  <si>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</si>
  <si>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</si>
  <si>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</si>
  <si>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</si>
  <si>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</si>
  <si>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</si>
  <si>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</si>
  <si>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</si>
  <si>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</si>
  <si>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</si>
  <si>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</si>
  <si>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</si>
  <si>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</si>
  <si>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</si>
  <si>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</si>
  <si>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</si>
  <si>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</si>
  <si>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</si>
  <si>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</si>
  <si>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</si>
  <si>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</si>
  <si>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</si>
  <si>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</si>
  <si>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</si>
  <si>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</si>
  <si>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</si>
  <si>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</si>
  <si>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</si>
  <si>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</si>
  <si>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</si>
  <si>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</si>
  <si>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</si>
  <si>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</si>
  <si>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</si>
  <si>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</si>
  <si>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</si>
  <si>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</si>
  <si>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</si>
  <si>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</si>
  <si>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</si>
  <si>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</si>
  <si>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</si>
  <si>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</si>
  <si>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</si>
  <si>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</si>
  <si>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</si>
  <si>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</si>
  <si>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</si>
  <si>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</si>
  <si>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</si>
  <si>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BRNO, Češka</t>
  </si>
  <si>
    <t>UKUPNO ZA SRPANJ</t>
  </si>
  <si>
    <t>NAKNADE TROŠKOVA OSOBAMA IZVAN RADNOG ODNOSA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</si>
</sst>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24]#,##0.00;\-#,##0.00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name val="Calibri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Aptos Narrow"/>
      <family val="2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7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12" fillId="4" borderId="0" applyNumberFormat="0" applyBorder="0" applyAlignment="0" applyProtection="0"/>
    <xf numFmtId="0" fontId="15" fillId="7" borderId="11" applyNumberFormat="0" applyAlignment="0" applyProtection="0"/>
    <xf numFmtId="0" fontId="17" fillId="8" borderId="14" applyNumberFormat="0" applyAlignment="0" applyProtection="0"/>
    <xf numFmtId="0" fontId="19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3" fillId="6" borderId="11" applyNumberFormat="0" applyAlignment="0" applyProtection="0"/>
    <xf numFmtId="0" fontId="16" fillId="0" borderId="13" applyNumberFormat="0" applyFill="0" applyAlignment="0" applyProtection="0"/>
    <xf numFmtId="0" fontId="22" fillId="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7" fillId="9" borderId="15" applyNumberFormat="0" applyFont="0" applyAlignment="0" applyProtection="0"/>
    <xf numFmtId="0" fontId="14" fillId="7" borderId="12" applyNumberFormat="0" applyAlignment="0" applyProtection="0"/>
    <xf numFmtId="0" fontId="24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18" fillId="0" borderId="0" applyNumberFormat="0" applyFill="0" applyBorder="0" applyAlignment="0" applyProtection="0"/>
    <xf numFmtId="43" fontId="23" fillId="0" borderId="0" applyNumberFormat="0" applyFill="0" applyBorder="0" applyAlignment="0" applyProtection="0"/>
    <xf numFmtId="43" fontId="23" fillId="0" borderId="0" applyNumberFormat="0" applyFill="0" applyBorder="0" applyAlignment="0" applyProtection="0"/>
    <xf numFmtId="43" fontId="23" fillId="0" borderId="0" applyNumberFormat="0" applyFill="0" applyBorder="0" applyAlignment="0" applyProtection="0"/>
  </cellStyleXfs>
  <cellXfs count="74">
    <xf numFmtId="0" fontId="2" fillId="0" borderId="0" xfId="0" applyFont="1"/>
    <xf numFmtId="0" fontId="4" fillId="2" borderId="1" xfId="1" applyFont="1" applyFill="1" applyBorder="1" applyAlignment="1">
      <alignment vertical="center" wrapText="1" readingOrder="1"/>
    </xf>
    <xf numFmtId="0" fontId="4" fillId="2" borderId="2" xfId="1" applyFont="1" applyFill="1" applyBorder="1" applyAlignment="1">
      <alignment vertical="center" wrapText="1" readingOrder="1"/>
    </xf>
    <xf numFmtId="0" fontId="4" fillId="2" borderId="2" xfId="1" applyFont="1" applyFill="1" applyBorder="1" applyAlignment="1">
      <alignment horizontal="left" vertical="center" wrapText="1" readingOrder="1"/>
    </xf>
    <xf numFmtId="0" fontId="4" fillId="2" borderId="2" xfId="1" applyFont="1" applyFill="1" applyBorder="1" applyAlignment="1">
      <alignment horizontal="right" vertical="center" wrapText="1" readingOrder="1"/>
    </xf>
    <xf numFmtId="0" fontId="4" fillId="0" borderId="5" xfId="1" applyFont="1" applyBorder="1" applyAlignment="1">
      <alignment horizontal="left" vertical="center" wrapText="1" readingOrder="1"/>
    </xf>
    <xf numFmtId="0" fontId="4" fillId="0" borderId="6" xfId="1" applyFont="1" applyBorder="1" applyAlignment="1">
      <alignment horizontal="left" vertical="center" wrapText="1" readingOrder="1"/>
    </xf>
    <xf numFmtId="0" fontId="6" fillId="0" borderId="6" xfId="1" applyFont="1" applyBorder="1" applyAlignment="1">
      <alignment horizontal="left" vertical="center" wrapText="1" readingOrder="1"/>
    </xf>
    <xf numFmtId="164" fontId="4" fillId="0" borderId="6" xfId="1" applyNumberFormat="1" applyFont="1" applyBorder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wrapText="1" readingOrder="1"/>
    </xf>
    <xf numFmtId="0" fontId="4" fillId="0" borderId="2" xfId="1" applyFont="1" applyBorder="1" applyAlignment="1">
      <alignment horizontal="left" vertical="center" wrapText="1" readingOrder="1"/>
    </xf>
    <xf numFmtId="0" fontId="6" fillId="0" borderId="2" xfId="1" applyFont="1" applyBorder="1" applyAlignment="1">
      <alignment horizontal="left" vertical="center" wrapText="1" readingOrder="1"/>
    </xf>
    <xf numFmtId="164" fontId="4" fillId="0" borderId="2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vertical="top" wrapText="1" readingOrder="1"/>
    </xf>
    <xf numFmtId="0" fontId="2" fillId="0" borderId="0" xfId="0" applyFont="1"/>
    <xf numFmtId="0" fontId="4" fillId="2" borderId="2" xfId="1" applyFont="1" applyFill="1" applyBorder="1" applyAlignment="1">
      <alignment horizontal="left" vertical="center" wrapText="1" readingOrder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5" fillId="0" borderId="4" xfId="1" applyFont="1" applyBorder="1" applyAlignment="1">
      <alignment vertical="center" wrapText="1" readingOrder="1"/>
    </xf>
    <xf numFmtId="0" fontId="4" fillId="0" borderId="6" xfId="1" applyFont="1" applyBorder="1" applyAlignment="1">
      <alignment horizontal="left" vertical="center" wrapText="1" readingOrder="1"/>
    </xf>
    <xf numFmtId="0" fontId="2" fillId="0" borderId="7" xfId="1" applyFont="1" applyBorder="1" applyAlignment="1">
      <alignment vertical="top" wrapText="1"/>
    </xf>
    <xf numFmtId="0" fontId="4" fillId="0" borderId="2" xfId="1" applyFont="1" applyBorder="1" applyAlignment="1">
      <alignment horizontal="left" vertical="center" wrapText="1" readingOrder="1"/>
    </xf>
    <xf numFmtId="0" fontId="23" fillId="0" borderId="0" xfId="38"/>
    <xf numFmtId="0" fontId="25" fillId="0" borderId="0" xfId="0" applyFont="1"/>
    <xf numFmtId="0" fontId="26" fillId="0" borderId="17" xfId="38" applyFont="1" applyBorder="1"/>
    <xf numFmtId="4" fontId="26" fillId="0" borderId="17" xfId="46" applyNumberFormat="1" applyFont="1" applyBorder="1" applyAlignment="1">
      <alignment horizontal="right"/>
    </xf>
    <xf numFmtId="0" fontId="26" fillId="0" borderId="17" xfId="38" applyFont="1" applyBorder="1" applyAlignment="1">
      <alignment horizontal="left"/>
    </xf>
    <xf numFmtId="0" fontId="26" fillId="0" borderId="17" xfId="39" applyFont="1" applyBorder="1"/>
    <xf numFmtId="0" fontId="26" fillId="0" borderId="18" xfId="39" applyFont="1" applyBorder="1" applyAlignment="1">
      <alignment horizontal="left"/>
    </xf>
    <xf numFmtId="0" fontId="26" fillId="0" borderId="18" xfId="39" applyFont="1" applyBorder="1"/>
    <xf numFmtId="4" fontId="26" fillId="0" borderId="17" xfId="47" applyNumberFormat="1" applyFont="1" applyBorder="1" applyAlignment="1">
      <alignment horizontal="right"/>
    </xf>
    <xf numFmtId="0" fontId="27" fillId="0" borderId="6" xfId="0" applyFont="1" applyBorder="1" applyAlignment="1">
      <alignment horizontal="left" vertical="center" wrapText="1" readingOrder="1"/>
    </xf>
    <xf numFmtId="0" fontId="25" fillId="0" borderId="7" xfId="0" applyFont="1" applyBorder="1" applyAlignment="1">
      <alignment vertical="top" wrapText="1"/>
    </xf>
    <xf numFmtId="49" fontId="26" fillId="0" borderId="17" xfId="40" applyNumberFormat="1" applyFont="1" applyBorder="1" applyAlignment="1">
      <alignment horizontal="left"/>
    </xf>
    <xf numFmtId="0" fontId="26" fillId="0" borderId="19" xfId="38" applyFont="1" applyBorder="1" applyAlignment="1">
      <alignment horizontal="left"/>
    </xf>
    <xf numFmtId="0" fontId="26" fillId="0" borderId="17" xfId="40" applyFont="1" applyBorder="1"/>
    <xf numFmtId="49" fontId="26" fillId="0" borderId="18" xfId="40" applyNumberFormat="1" applyFont="1" applyBorder="1" applyAlignment="1">
      <alignment horizontal="left"/>
    </xf>
    <xf numFmtId="0" fontId="26" fillId="0" borderId="18" xfId="38" applyFont="1" applyBorder="1" applyAlignment="1">
      <alignment horizontal="left"/>
    </xf>
    <xf numFmtId="0" fontId="26" fillId="0" borderId="18" xfId="38" applyFont="1" applyBorder="1"/>
    <xf numFmtId="0" fontId="25" fillId="0" borderId="7" xfId="0" applyFont="1" applyBorder="1" applyAlignment="1">
      <alignment vertical="top" wrapText="1"/>
    </xf>
    <xf numFmtId="0" fontId="26" fillId="0" borderId="20" xfId="39" applyFont="1" applyBorder="1"/>
    <xf numFmtId="0" fontId="26" fillId="0" borderId="19" xfId="39" applyFont="1" applyBorder="1"/>
    <xf numFmtId="0" fontId="26" fillId="0" borderId="21" xfId="39" applyFont="1" applyBorder="1"/>
    <xf numFmtId="4" fontId="26" fillId="0" borderId="22" xfId="47" applyNumberFormat="1" applyFont="1" applyBorder="1" applyAlignment="1">
      <alignment horizontal="center"/>
    </xf>
    <xf numFmtId="0" fontId="26" fillId="0" borderId="17" xfId="39" applyFont="1" applyBorder="1" applyAlignment="1">
      <alignment horizontal="left"/>
    </xf>
    <xf numFmtId="0" fontId="26" fillId="0" borderId="23" xfId="39" applyFont="1" applyBorder="1"/>
    <xf numFmtId="0" fontId="26" fillId="0" borderId="24" xfId="39" applyFont="1" applyBorder="1"/>
    <xf numFmtId="0" fontId="26" fillId="0" borderId="0" xfId="39" applyFont="1"/>
    <xf numFmtId="0" fontId="26" fillId="0" borderId="25" xfId="39" applyFont="1" applyBorder="1"/>
    <xf numFmtId="0" fontId="4" fillId="0" borderId="6" xfId="0" applyFont="1" applyBorder="1" applyAlignment="1">
      <alignment horizontal="left" vertical="center" wrapText="1" readingOrder="1"/>
    </xf>
    <xf numFmtId="4" fontId="26" fillId="0" borderId="22" xfId="47" applyNumberFormat="1" applyFont="1" applyBorder="1" applyAlignment="1">
      <alignment horizontal="center" vertical="center"/>
    </xf>
    <xf numFmtId="0" fontId="26" fillId="0" borderId="17" xfId="39" applyFont="1" applyBorder="1" applyAlignment="1">
      <alignment horizontal="left" vertical="center"/>
    </xf>
    <xf numFmtId="0" fontId="26" fillId="0" borderId="23" xfId="39" applyFont="1" applyBorder="1" applyAlignment="1">
      <alignment horizontal="left" wrapText="1"/>
    </xf>
    <xf numFmtId="0" fontId="26" fillId="0" borderId="26" xfId="39" applyFont="1" applyBorder="1"/>
    <xf numFmtId="0" fontId="26" fillId="0" borderId="27" xfId="39" applyFont="1" applyBorder="1"/>
    <xf numFmtId="0" fontId="2" fillId="0" borderId="28" xfId="0" applyFont="1" applyBorder="1"/>
    <xf numFmtId="0" fontId="28" fillId="34" borderId="26" xfId="39" applyFont="1" applyFill="1" applyBorder="1" applyAlignment="1">
      <alignment horizontal="centerContinuous"/>
    </xf>
    <xf numFmtId="4" fontId="28" fillId="34" borderId="22" xfId="47" applyNumberFormat="1" applyFont="1" applyFill="1" applyBorder="1" applyAlignment="1">
      <alignment horizontal="center"/>
    </xf>
    <xf numFmtId="0" fontId="26" fillId="0" borderId="27" xfId="39" applyFont="1" applyBorder="1" applyAlignment="1">
      <alignment horizontal="left"/>
    </xf>
    <xf numFmtId="0" fontId="26" fillId="0" borderId="28" xfId="39" applyFont="1" applyBorder="1"/>
    <xf numFmtId="0" fontId="27" fillId="0" borderId="6" xfId="0" applyFont="1" applyBorder="1" applyAlignment="1">
      <alignment horizontal="left" vertical="center" wrapText="1" readingOrder="1"/>
    </xf>
    <xf numFmtId="0" fontId="27" fillId="0" borderId="6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26" fillId="0" borderId="0" xfId="39" applyFont="1" applyBorder="1" applyAlignment="1">
      <alignment horizontal="left"/>
    </xf>
    <xf numFmtId="0" fontId="6" fillId="0" borderId="6" xfId="0" applyFont="1" applyBorder="1" applyAlignment="1">
      <alignment horizontal="left" vertical="center" wrapText="1" readingOrder="1"/>
    </xf>
    <xf numFmtId="164" fontId="4" fillId="0" borderId="0" xfId="0" applyNumberFormat="1" applyFont="1" applyBorder="1" applyAlignment="1">
      <alignment horizontal="right" vertical="center" wrapText="1" readingOrder="1"/>
    </xf>
    <xf numFmtId="164" fontId="4" fillId="0" borderId="29" xfId="1" applyNumberFormat="1" applyFont="1" applyBorder="1" applyAlignment="1">
      <alignment horizontal="right" vertical="center" wrapText="1" readingOrder="1"/>
    </xf>
    <xf numFmtId="0" fontId="4" fillId="0" borderId="29" xfId="1" applyFont="1" applyBorder="1" applyAlignment="1">
      <alignment horizontal="left" vertical="center" wrapText="1" readingOrder="1"/>
    </xf>
    <xf numFmtId="4" fontId="26" fillId="0" borderId="0" xfId="46" applyNumberFormat="1" applyFont="1" applyBorder="1" applyAlignment="1">
      <alignment horizontal="right"/>
    </xf>
    <xf numFmtId="0" fontId="26" fillId="0" borderId="18" xfId="39" applyFont="1" applyBorder="1" applyAlignment="1">
      <alignment wrapText="1"/>
    </xf>
    <xf numFmtId="164" fontId="29" fillId="35" borderId="27" xfId="0" applyNumberFormat="1" applyFont="1" applyFill="1" applyBorder="1"/>
    <xf numFmtId="0" fontId="4" fillId="0" borderId="23" xfId="1" applyFont="1" applyBorder="1" applyAlignment="1">
      <alignment vertical="center" wrapText="1" readingOrder="1"/>
    </xf>
    <xf numFmtId="0" fontId="2" fillId="0" borderId="24" xfId="1" applyFont="1" applyBorder="1" applyAlignment="1">
      <alignment vertical="top" wrapText="1"/>
    </xf>
  </cellXfs>
  <cellStyles count="49">
    <cellStyle name="20% - Accent1" xfId="2" xr:uid="{8CA44718-080E-4993-B214-75AAC037176E}"/>
    <cellStyle name="20% - Accent2" xfId="3" xr:uid="{47CE3431-0319-4950-966E-6F77BD09AFA6}"/>
    <cellStyle name="20% - Accent3" xfId="4" xr:uid="{CE2E2CE5-C2AF-4F76-8B72-42D80413C5E0}"/>
    <cellStyle name="20% - Accent4" xfId="5" xr:uid="{BD92DE14-3C3F-488E-925D-77E566903413}"/>
    <cellStyle name="20% - Accent5" xfId="6" xr:uid="{6FB2838E-DC4C-4639-A1E8-245C439DCA0B}"/>
    <cellStyle name="20% - Accent6" xfId="7" xr:uid="{200FA65F-02FD-4244-A436-CAE1A8846585}"/>
    <cellStyle name="40% - Accent1" xfId="8" xr:uid="{4C90A921-6AC4-4274-A9CA-F21E0AB128B6}"/>
    <cellStyle name="40% - Accent2" xfId="9" xr:uid="{02AC882C-E01A-4629-8297-1C61E5B09726}"/>
    <cellStyle name="40% - Accent3" xfId="10" xr:uid="{12BE8E81-B492-43AF-9073-D9C48FBF5B14}"/>
    <cellStyle name="40% - Accent4" xfId="11" xr:uid="{7D17930E-BFF5-4C8B-80B7-EDFA51E8EA42}"/>
    <cellStyle name="40% - Accent5" xfId="12" xr:uid="{0B026950-382B-42B3-BE4B-67667468AC92}"/>
    <cellStyle name="40% - Accent6" xfId="13" xr:uid="{856B48A7-BAB0-41C2-8AEA-F4E3EAD01CB3}"/>
    <cellStyle name="60% - Accent1" xfId="14" xr:uid="{5A4F799D-46C9-4226-A408-4F17220995F6}"/>
    <cellStyle name="60% - Accent2" xfId="15" xr:uid="{37A2B575-97EC-4A03-9071-170BF0B571B7}"/>
    <cellStyle name="60% - Accent3" xfId="16" xr:uid="{64956617-2831-4D20-8B02-2B9A28D59182}"/>
    <cellStyle name="60% - Accent4" xfId="17" xr:uid="{3750EF14-B1BE-4AE7-BE1E-0B28A005D92A}"/>
    <cellStyle name="60% - Accent5" xfId="18" xr:uid="{989BDC4D-9245-4CD9-A238-A1AD8C26C5A4}"/>
    <cellStyle name="60% - Accent6" xfId="19" xr:uid="{99624C2A-EA84-4319-88AA-DB0965A68F0F}"/>
    <cellStyle name="Accent1" xfId="20" xr:uid="{89FFA390-BEE3-4FBD-8A51-1B838E46C1EE}"/>
    <cellStyle name="Accent2" xfId="21" xr:uid="{342701D3-439E-4396-A1C5-07467EB0C68D}"/>
    <cellStyle name="Accent3" xfId="22" xr:uid="{DA1A0897-8A58-40FD-A2B4-D4AF0BC9E5D0}"/>
    <cellStyle name="Accent4" xfId="23" xr:uid="{F6490A0F-EE5F-4824-847A-ADDEF4550B47}"/>
    <cellStyle name="Accent5" xfId="24" xr:uid="{8F8D78EC-D13B-459E-A273-1D72AB06F056}"/>
    <cellStyle name="Accent6" xfId="25" xr:uid="{AA775966-4C52-4550-A44F-FE4CAD9B57AD}"/>
    <cellStyle name="Bad" xfId="26" xr:uid="{2491366F-E6BB-4B4C-A1B6-D3A4BB083EE2}"/>
    <cellStyle name="Calculation" xfId="27" xr:uid="{A0EB719B-2678-4F96-A15E-579D28F01704}"/>
    <cellStyle name="Check Cell" xfId="28" xr:uid="{A066E5FC-4AEB-424B-9A98-A18F11028B99}"/>
    <cellStyle name="Explanatory Text" xfId="29" xr:uid="{C6BD08B0-7AE0-46D3-9CE4-246159EAE9F2}"/>
    <cellStyle name="Good" xfId="30" xr:uid="{ED5144ED-47FC-481E-A228-437833CD5B43}"/>
    <cellStyle name="Heading 1" xfId="31" xr:uid="{DC2C7478-3289-44E5-A12A-61E9114A25A3}"/>
    <cellStyle name="Heading 2" xfId="32" xr:uid="{8142CCE8-1199-4F3D-B7E4-1328818D1104}"/>
    <cellStyle name="Heading 3" xfId="33" xr:uid="{1EC51F12-D2B8-4B43-8589-3FB9D2D40D8F}"/>
    <cellStyle name="Heading 4" xfId="34" xr:uid="{CE25EFC3-AA0D-4A8B-A175-BD13286A97C6}"/>
    <cellStyle name="Input" xfId="35" xr:uid="{9A66CC99-8333-410D-B325-E306B99BD608}"/>
    <cellStyle name="Linked Cell" xfId="36" xr:uid="{74A629C9-80D7-40E2-9F74-34DB9160F9FA}"/>
    <cellStyle name="Neutral" xfId="37" xr:uid="{B07CEBEC-E891-424B-916D-EFA08624FBB3}"/>
    <cellStyle name="Normal" xfId="1" xr:uid="{00000000-0005-0000-0000-000000000000}"/>
    <cellStyle name="Normalno" xfId="0" builtinId="0"/>
    <cellStyle name="Normalno 2" xfId="38" xr:uid="{E7376183-F84B-4EEE-9B95-DB21246F5924}"/>
    <cellStyle name="Normalno 3" xfId="39" xr:uid="{36F42D8D-75A2-456A-A01D-77BA6F63CC35}"/>
    <cellStyle name="Normalno_plaćene obveze 07-2024" xfId="40" xr:uid="{520708B7-F35F-453C-9484-DBDB6F63C15B}"/>
    <cellStyle name="Note" xfId="41" xr:uid="{467BC658-8DCB-4DD3-8E48-74D5BA182177}"/>
    <cellStyle name="Output" xfId="42" xr:uid="{7FB471B8-54E2-4BB1-AB6F-D75368E9B54A}"/>
    <cellStyle name="Title" xfId="43" xr:uid="{5671C500-16FD-4C8A-A687-741A26F224B3}"/>
    <cellStyle name="Total" xfId="44" xr:uid="{9CC748B2-163E-4DA5-8951-BA8DF9EBA63F}"/>
    <cellStyle name="Warning Text" xfId="45" xr:uid="{7FED53B0-83BA-4E6C-836C-32BE3C3F4DB6}"/>
    <cellStyle name="Zarez 2" xfId="46" xr:uid="{86614738-7FA7-45BD-9132-A002E4175022}"/>
    <cellStyle name="Zarez 3" xfId="47" xr:uid="{BAE7D404-71FE-4806-8A3C-CF176FB3B306}"/>
    <cellStyle name="Zarez 4" xfId="48" xr:uid="{775B1035-7BE5-4EDC-80E5-7B8149FDAB8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showGridLines="0" tabSelected="1" topLeftCell="F113" zoomScale="172" zoomScaleNormal="172" workbookViewId="0">
      <selection activeCell="J128" sqref="J128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42578125" customWidth="1"/>
    <col min="8" max="8" width="4.85546875" customWidth="1"/>
    <col min="9" max="9" width="38.140625" customWidth="1"/>
    <col min="10" max="10" width="5.7109375" customWidth="1"/>
    <col min="11" max="11" width="0" hidden="1" customWidth="1"/>
  </cols>
  <sheetData>
    <row r="1" spans="1:10" x14ac:dyDescent="0.25">
      <c r="A1" s="23" t="s">
        <v>251</v>
      </c>
      <c r="B1" s="24"/>
      <c r="C1" s="24"/>
    </row>
    <row r="2" spans="1:10" x14ac:dyDescent="0.25">
      <c r="A2" s="23" t="s">
        <v>252</v>
      </c>
      <c r="B2" s="24"/>
      <c r="C2" s="24"/>
    </row>
    <row r="3" spans="1:10" x14ac:dyDescent="0.25">
      <c r="A3" s="23" t="s">
        <v>253</v>
      </c>
      <c r="B3" s="24"/>
      <c r="C3" s="24"/>
    </row>
    <row r="4" spans="1:10" x14ac:dyDescent="0.25">
      <c r="A4" s="23" t="s">
        <v>254</v>
      </c>
      <c r="B4" s="24"/>
      <c r="C4" s="24"/>
    </row>
    <row r="5" spans="1:10" x14ac:dyDescent="0.25">
      <c r="A5" s="23" t="s">
        <v>255</v>
      </c>
      <c r="B5" s="24"/>
      <c r="C5" s="24"/>
    </row>
    <row r="6" spans="1:10" x14ac:dyDescent="0.25">
      <c r="A6" s="23" t="s">
        <v>256</v>
      </c>
      <c r="B6" s="24"/>
      <c r="C6" s="24"/>
    </row>
    <row r="9" spans="1:10" ht="18.75" customHeight="1" x14ac:dyDescent="0.25"/>
    <row r="10" spans="1:10" ht="14.25" customHeight="1" x14ac:dyDescent="0.25">
      <c r="B10" s="14" t="s">
        <v>0</v>
      </c>
      <c r="C10" s="15"/>
      <c r="D10" s="15"/>
      <c r="E10" s="15"/>
      <c r="F10" s="15"/>
      <c r="G10" s="15"/>
      <c r="H10" s="15"/>
      <c r="I10" s="15"/>
    </row>
    <row r="11" spans="1:10" ht="5.25" customHeight="1" x14ac:dyDescent="0.25"/>
    <row r="12" spans="1:10" ht="1.35" customHeight="1" x14ac:dyDescent="0.25"/>
    <row r="13" spans="1:10" x14ac:dyDescent="0.25">
      <c r="B13" s="1" t="s">
        <v>1</v>
      </c>
      <c r="C13" s="2" t="s">
        <v>2</v>
      </c>
      <c r="D13" s="2" t="s">
        <v>3</v>
      </c>
      <c r="E13" s="3" t="s">
        <v>4</v>
      </c>
      <c r="F13" s="3" t="s">
        <v>5</v>
      </c>
      <c r="G13" s="4" t="s">
        <v>6</v>
      </c>
      <c r="H13" s="16" t="s">
        <v>7</v>
      </c>
      <c r="I13" s="17"/>
      <c r="J13" s="18"/>
    </row>
    <row r="14" spans="1:10" ht="18.2" customHeight="1" x14ac:dyDescent="0.25">
      <c r="B14" s="19" t="s">
        <v>8</v>
      </c>
      <c r="C14" s="17"/>
      <c r="D14" s="17"/>
      <c r="E14" s="17"/>
      <c r="F14" s="17"/>
      <c r="G14" s="17"/>
      <c r="H14" s="17"/>
      <c r="I14" s="17"/>
      <c r="J14" s="18"/>
    </row>
    <row r="15" spans="1:10" x14ac:dyDescent="0.25">
      <c r="B15" s="5" t="s">
        <v>259</v>
      </c>
      <c r="C15" s="6" t="s">
        <v>9</v>
      </c>
      <c r="D15" s="6" t="s">
        <v>10</v>
      </c>
      <c r="E15" s="7" t="s">
        <v>11</v>
      </c>
      <c r="F15" s="6" t="s">
        <v>12</v>
      </c>
      <c r="G15" s="8">
        <v>1612.36</v>
      </c>
      <c r="H15" s="6" t="s">
        <v>13</v>
      </c>
      <c r="I15" s="20" t="s">
        <v>14</v>
      </c>
      <c r="J15" s="21"/>
    </row>
    <row r="16" spans="1:10" x14ac:dyDescent="0.25">
      <c r="B16" s="5" t="s">
        <v>275</v>
      </c>
      <c r="C16" s="6" t="s">
        <v>9</v>
      </c>
      <c r="D16" s="6" t="s">
        <v>10</v>
      </c>
      <c r="E16" s="7" t="s">
        <v>11</v>
      </c>
      <c r="F16" s="6" t="s">
        <v>12</v>
      </c>
      <c r="G16" s="8">
        <v>0.14000000000000001</v>
      </c>
      <c r="H16" s="6" t="s">
        <v>15</v>
      </c>
      <c r="I16" s="20" t="s">
        <v>16</v>
      </c>
      <c r="J16" s="21"/>
    </row>
    <row r="17" spans="2:10" x14ac:dyDescent="0.25">
      <c r="B17" s="5" t="s">
        <v>276</v>
      </c>
      <c r="C17" s="6" t="s">
        <v>17</v>
      </c>
      <c r="D17" s="6" t="s">
        <v>18</v>
      </c>
      <c r="E17" s="7" t="s">
        <v>11</v>
      </c>
      <c r="F17" s="6" t="s">
        <v>12</v>
      </c>
      <c r="G17" s="8">
        <v>252.4</v>
      </c>
      <c r="H17" s="6" t="s">
        <v>19</v>
      </c>
      <c r="I17" s="20" t="s">
        <v>20</v>
      </c>
      <c r="J17" s="21"/>
    </row>
    <row r="18" spans="2:10" x14ac:dyDescent="0.25">
      <c r="B18" s="5" t="s">
        <v>277</v>
      </c>
      <c r="C18" s="6" t="s">
        <v>21</v>
      </c>
      <c r="D18" s="6" t="s">
        <v>22</v>
      </c>
      <c r="E18" s="7" t="s">
        <v>23</v>
      </c>
      <c r="F18" s="6" t="s">
        <v>12</v>
      </c>
      <c r="G18" s="8">
        <v>1929.25</v>
      </c>
      <c r="H18" s="6" t="s">
        <v>24</v>
      </c>
      <c r="I18" s="20" t="s">
        <v>25</v>
      </c>
      <c r="J18" s="21"/>
    </row>
    <row r="19" spans="2:10" x14ac:dyDescent="0.25">
      <c r="B19" s="5" t="s">
        <v>278</v>
      </c>
      <c r="C19" s="6" t="s">
        <v>26</v>
      </c>
      <c r="D19" s="6" t="s">
        <v>27</v>
      </c>
      <c r="E19" s="7" t="s">
        <v>28</v>
      </c>
      <c r="F19" s="6" t="s">
        <v>12</v>
      </c>
      <c r="G19" s="8">
        <v>888.41</v>
      </c>
      <c r="H19" s="6" t="s">
        <v>24</v>
      </c>
      <c r="I19" s="20" t="s">
        <v>25</v>
      </c>
      <c r="J19" s="21"/>
    </row>
    <row r="20" spans="2:10" x14ac:dyDescent="0.25">
      <c r="B20" s="5" t="s">
        <v>279</v>
      </c>
      <c r="C20" s="6" t="s">
        <v>29</v>
      </c>
      <c r="D20" s="6" t="s">
        <v>30</v>
      </c>
      <c r="E20" s="7" t="s">
        <v>11</v>
      </c>
      <c r="F20" s="6" t="s">
        <v>12</v>
      </c>
      <c r="G20" s="8">
        <v>1170.58</v>
      </c>
      <c r="H20" s="6" t="s">
        <v>19</v>
      </c>
      <c r="I20" s="20" t="s">
        <v>20</v>
      </c>
      <c r="J20" s="21"/>
    </row>
    <row r="21" spans="2:10" x14ac:dyDescent="0.25">
      <c r="B21" s="5" t="s">
        <v>280</v>
      </c>
      <c r="C21" s="6" t="s">
        <v>31</v>
      </c>
      <c r="D21" s="6" t="s">
        <v>32</v>
      </c>
      <c r="E21" s="7" t="s">
        <v>11</v>
      </c>
      <c r="F21" s="6" t="s">
        <v>12</v>
      </c>
      <c r="G21" s="8">
        <v>564</v>
      </c>
      <c r="H21" s="6" t="s">
        <v>33</v>
      </c>
      <c r="I21" s="20" t="s">
        <v>34</v>
      </c>
      <c r="J21" s="21"/>
    </row>
    <row r="22" spans="2:10" x14ac:dyDescent="0.25">
      <c r="B22" s="5" t="s">
        <v>281</v>
      </c>
      <c r="C22" s="6" t="s">
        <v>35</v>
      </c>
      <c r="D22" s="6" t="s">
        <v>36</v>
      </c>
      <c r="E22" s="7" t="s">
        <v>11</v>
      </c>
      <c r="F22" s="6" t="s">
        <v>12</v>
      </c>
      <c r="G22" s="8">
        <v>112.9</v>
      </c>
      <c r="H22" s="6" t="s">
        <v>19</v>
      </c>
      <c r="I22" s="20" t="s">
        <v>20</v>
      </c>
      <c r="J22" s="21"/>
    </row>
    <row r="23" spans="2:10" x14ac:dyDescent="0.25">
      <c r="B23" s="5" t="s">
        <v>282</v>
      </c>
      <c r="C23" s="6" t="s">
        <v>37</v>
      </c>
      <c r="D23" s="6" t="s">
        <v>38</v>
      </c>
      <c r="E23" s="7" t="s">
        <v>39</v>
      </c>
      <c r="F23" s="6" t="s">
        <v>12</v>
      </c>
      <c r="G23" s="8">
        <v>152.5</v>
      </c>
      <c r="H23" s="6" t="s">
        <v>24</v>
      </c>
      <c r="I23" s="20" t="s">
        <v>25</v>
      </c>
      <c r="J23" s="21"/>
    </row>
    <row r="24" spans="2:10" x14ac:dyDescent="0.25">
      <c r="B24" s="5" t="s">
        <v>283</v>
      </c>
      <c r="C24" s="6" t="s">
        <v>37</v>
      </c>
      <c r="D24" s="6" t="s">
        <v>38</v>
      </c>
      <c r="E24" s="7" t="s">
        <v>39</v>
      </c>
      <c r="F24" s="6" t="s">
        <v>12</v>
      </c>
      <c r="G24" s="8">
        <v>32375</v>
      </c>
      <c r="H24" s="6" t="s">
        <v>40</v>
      </c>
      <c r="I24" s="20" t="s">
        <v>41</v>
      </c>
      <c r="J24" s="21"/>
    </row>
    <row r="25" spans="2:10" x14ac:dyDescent="0.25">
      <c r="B25" s="5" t="s">
        <v>284</v>
      </c>
      <c r="C25" s="6" t="s">
        <v>42</v>
      </c>
      <c r="D25" s="6" t="s">
        <v>43</v>
      </c>
      <c r="E25" s="7" t="s">
        <v>44</v>
      </c>
      <c r="F25" s="6" t="s">
        <v>12</v>
      </c>
      <c r="G25" s="8">
        <v>243.87</v>
      </c>
      <c r="H25" s="6" t="s">
        <v>19</v>
      </c>
      <c r="I25" s="20" t="s">
        <v>20</v>
      </c>
      <c r="J25" s="21"/>
    </row>
    <row r="26" spans="2:10" x14ac:dyDescent="0.25">
      <c r="B26" s="5" t="s">
        <v>285</v>
      </c>
      <c r="C26" s="6" t="s">
        <v>45</v>
      </c>
      <c r="D26" s="6" t="s">
        <v>46</v>
      </c>
      <c r="E26" s="7" t="s">
        <v>47</v>
      </c>
      <c r="F26" s="6" t="s">
        <v>12</v>
      </c>
      <c r="G26" s="8">
        <v>157751.17000000001</v>
      </c>
      <c r="H26" s="6" t="s">
        <v>48</v>
      </c>
      <c r="I26" s="20" t="s">
        <v>49</v>
      </c>
      <c r="J26" s="21"/>
    </row>
    <row r="27" spans="2:10" x14ac:dyDescent="0.25">
      <c r="B27" s="5" t="s">
        <v>286</v>
      </c>
      <c r="C27" s="6" t="s">
        <v>50</v>
      </c>
      <c r="D27" s="6" t="s">
        <v>51</v>
      </c>
      <c r="E27" s="7" t="s">
        <v>11</v>
      </c>
      <c r="F27" s="6" t="s">
        <v>12</v>
      </c>
      <c r="G27" s="8">
        <v>938.7</v>
      </c>
      <c r="H27" s="6" t="s">
        <v>19</v>
      </c>
      <c r="I27" s="20" t="s">
        <v>20</v>
      </c>
      <c r="J27" s="21"/>
    </row>
    <row r="28" spans="2:10" x14ac:dyDescent="0.25">
      <c r="B28" s="5" t="s">
        <v>287</v>
      </c>
      <c r="C28" s="6" t="s">
        <v>52</v>
      </c>
      <c r="D28" s="6" t="s">
        <v>53</v>
      </c>
      <c r="E28" s="7" t="s">
        <v>54</v>
      </c>
      <c r="F28" s="6" t="s">
        <v>12</v>
      </c>
      <c r="G28" s="8">
        <v>983.17</v>
      </c>
      <c r="H28" s="6" t="s">
        <v>55</v>
      </c>
      <c r="I28" s="20" t="s">
        <v>56</v>
      </c>
      <c r="J28" s="21"/>
    </row>
    <row r="29" spans="2:10" x14ac:dyDescent="0.25">
      <c r="B29" s="5" t="s">
        <v>288</v>
      </c>
      <c r="C29" s="6" t="s">
        <v>57</v>
      </c>
      <c r="D29" s="6" t="s">
        <v>58</v>
      </c>
      <c r="E29" s="7" t="s">
        <v>59</v>
      </c>
      <c r="F29" s="6" t="s">
        <v>12</v>
      </c>
      <c r="G29" s="8">
        <v>487.5</v>
      </c>
      <c r="H29" s="6" t="s">
        <v>24</v>
      </c>
      <c r="I29" s="20" t="s">
        <v>25</v>
      </c>
      <c r="J29" s="21"/>
    </row>
    <row r="30" spans="2:10" x14ac:dyDescent="0.25">
      <c r="B30" s="5" t="s">
        <v>289</v>
      </c>
      <c r="C30" s="6" t="s">
        <v>60</v>
      </c>
      <c r="D30" s="6" t="s">
        <v>61</v>
      </c>
      <c r="E30" s="7" t="s">
        <v>54</v>
      </c>
      <c r="F30" s="6" t="s">
        <v>12</v>
      </c>
      <c r="G30" s="8">
        <f>486.99+102.41</f>
        <v>589.4</v>
      </c>
      <c r="H30" s="6" t="s">
        <v>62</v>
      </c>
      <c r="I30" s="20" t="s">
        <v>63</v>
      </c>
      <c r="J30" s="21"/>
    </row>
    <row r="31" spans="2:10" x14ac:dyDescent="0.25">
      <c r="B31" s="5" t="s">
        <v>290</v>
      </c>
      <c r="C31" s="6" t="s">
        <v>64</v>
      </c>
      <c r="D31" s="6" t="s">
        <v>65</v>
      </c>
      <c r="E31" s="7" t="s">
        <v>47</v>
      </c>
      <c r="F31" s="6" t="s">
        <v>12</v>
      </c>
      <c r="G31" s="8">
        <v>60</v>
      </c>
      <c r="H31" s="6" t="s">
        <v>66</v>
      </c>
      <c r="I31" s="20" t="s">
        <v>67</v>
      </c>
      <c r="J31" s="21"/>
    </row>
    <row r="32" spans="2:10" x14ac:dyDescent="0.25">
      <c r="B32" s="5" t="s">
        <v>291</v>
      </c>
      <c r="C32" s="6" t="s">
        <v>71</v>
      </c>
      <c r="D32" s="6" t="s">
        <v>72</v>
      </c>
      <c r="E32" s="7" t="s">
        <v>54</v>
      </c>
      <c r="F32" s="6" t="s">
        <v>12</v>
      </c>
      <c r="G32" s="8">
        <v>2493.75</v>
      </c>
      <c r="H32" s="6" t="s">
        <v>24</v>
      </c>
      <c r="I32" s="20" t="s">
        <v>25</v>
      </c>
      <c r="J32" s="21"/>
    </row>
    <row r="33" spans="2:10" x14ac:dyDescent="0.25">
      <c r="B33" s="5" t="s">
        <v>292</v>
      </c>
      <c r="C33" s="6" t="s">
        <v>73</v>
      </c>
      <c r="D33" s="6" t="s">
        <v>74</v>
      </c>
      <c r="E33" s="7" t="s">
        <v>75</v>
      </c>
      <c r="F33" s="6" t="s">
        <v>12</v>
      </c>
      <c r="G33" s="8">
        <v>101.94</v>
      </c>
      <c r="H33" s="6" t="s">
        <v>76</v>
      </c>
      <c r="I33" s="20" t="s">
        <v>77</v>
      </c>
      <c r="J33" s="21"/>
    </row>
    <row r="34" spans="2:10" x14ac:dyDescent="0.25">
      <c r="B34" s="5" t="s">
        <v>293</v>
      </c>
      <c r="C34" s="6" t="s">
        <v>78</v>
      </c>
      <c r="D34" s="6" t="s">
        <v>79</v>
      </c>
      <c r="E34" s="7" t="s">
        <v>47</v>
      </c>
      <c r="F34" s="6" t="s">
        <v>12</v>
      </c>
      <c r="G34" s="8">
        <v>240</v>
      </c>
      <c r="H34" s="6" t="s">
        <v>33</v>
      </c>
      <c r="I34" s="20" t="s">
        <v>34</v>
      </c>
      <c r="J34" s="21"/>
    </row>
    <row r="35" spans="2:10" x14ac:dyDescent="0.25">
      <c r="B35" s="5" t="s">
        <v>294</v>
      </c>
      <c r="C35" s="6" t="s">
        <v>80</v>
      </c>
      <c r="D35" s="6" t="s">
        <v>81</v>
      </c>
      <c r="E35" s="7" t="s">
        <v>11</v>
      </c>
      <c r="F35" s="6" t="s">
        <v>12</v>
      </c>
      <c r="G35" s="8">
        <v>4738</v>
      </c>
      <c r="H35" s="6" t="s">
        <v>19</v>
      </c>
      <c r="I35" s="20" t="s">
        <v>20</v>
      </c>
      <c r="J35" s="21"/>
    </row>
    <row r="36" spans="2:10" x14ac:dyDescent="0.25">
      <c r="B36" s="5" t="s">
        <v>295</v>
      </c>
      <c r="C36" s="6" t="s">
        <v>85</v>
      </c>
      <c r="D36" s="6" t="s">
        <v>86</v>
      </c>
      <c r="E36" s="7" t="s">
        <v>75</v>
      </c>
      <c r="F36" s="6" t="s">
        <v>12</v>
      </c>
      <c r="G36" s="8">
        <v>13.5</v>
      </c>
      <c r="H36" s="6" t="s">
        <v>13</v>
      </c>
      <c r="I36" s="20" t="s">
        <v>14</v>
      </c>
      <c r="J36" s="21"/>
    </row>
    <row r="37" spans="2:10" x14ac:dyDescent="0.25">
      <c r="B37" s="5" t="s">
        <v>296</v>
      </c>
      <c r="C37" s="6" t="s">
        <v>87</v>
      </c>
      <c r="D37" s="6" t="s">
        <v>88</v>
      </c>
      <c r="E37" s="7" t="s">
        <v>47</v>
      </c>
      <c r="F37" s="6" t="s">
        <v>12</v>
      </c>
      <c r="G37" s="8">
        <v>2024.72</v>
      </c>
      <c r="H37" s="6">
        <v>3234</v>
      </c>
      <c r="I37" s="20" t="s">
        <v>139</v>
      </c>
      <c r="J37" s="21"/>
    </row>
    <row r="38" spans="2:10" x14ac:dyDescent="0.25">
      <c r="B38" s="5" t="s">
        <v>297</v>
      </c>
      <c r="C38" s="6" t="s">
        <v>87</v>
      </c>
      <c r="D38" s="6" t="s">
        <v>88</v>
      </c>
      <c r="E38" s="7" t="s">
        <v>47</v>
      </c>
      <c r="F38" s="6" t="s">
        <v>12</v>
      </c>
      <c r="G38" s="8">
        <v>482.61</v>
      </c>
      <c r="H38" s="6" t="s">
        <v>89</v>
      </c>
      <c r="I38" s="20" t="s">
        <v>90</v>
      </c>
      <c r="J38" s="21"/>
    </row>
    <row r="39" spans="2:10" x14ac:dyDescent="0.25">
      <c r="B39" s="5" t="s">
        <v>298</v>
      </c>
      <c r="C39" s="6" t="s">
        <v>91</v>
      </c>
      <c r="D39" s="6" t="s">
        <v>92</v>
      </c>
      <c r="E39" s="7" t="s">
        <v>47</v>
      </c>
      <c r="F39" s="6" t="s">
        <v>12</v>
      </c>
      <c r="G39" s="8">
        <v>18542.07</v>
      </c>
      <c r="H39" s="6" t="s">
        <v>93</v>
      </c>
      <c r="I39" s="20" t="s">
        <v>94</v>
      </c>
      <c r="J39" s="21"/>
    </row>
    <row r="40" spans="2:10" x14ac:dyDescent="0.25">
      <c r="B40" s="5" t="s">
        <v>299</v>
      </c>
      <c r="C40" s="6" t="s">
        <v>95</v>
      </c>
      <c r="D40" s="6" t="s">
        <v>96</v>
      </c>
      <c r="E40" s="7" t="s">
        <v>47</v>
      </c>
      <c r="F40" s="6" t="s">
        <v>12</v>
      </c>
      <c r="G40" s="8">
        <v>5964.17</v>
      </c>
      <c r="H40" s="6" t="s">
        <v>93</v>
      </c>
      <c r="I40" s="20" t="s">
        <v>94</v>
      </c>
      <c r="J40" s="21"/>
    </row>
    <row r="41" spans="2:10" x14ac:dyDescent="0.25">
      <c r="B41" s="5" t="s">
        <v>300</v>
      </c>
      <c r="C41" s="6" t="s">
        <v>97</v>
      </c>
      <c r="D41" s="6" t="s">
        <v>98</v>
      </c>
      <c r="E41" s="7" t="s">
        <v>11</v>
      </c>
      <c r="F41" s="6" t="s">
        <v>12</v>
      </c>
      <c r="G41" s="8">
        <v>16773.419999999998</v>
      </c>
      <c r="H41" s="6" t="s">
        <v>93</v>
      </c>
      <c r="I41" s="20" t="s">
        <v>94</v>
      </c>
      <c r="J41" s="21"/>
    </row>
    <row r="42" spans="2:10" x14ac:dyDescent="0.25">
      <c r="B42" s="5" t="s">
        <v>301</v>
      </c>
      <c r="C42" s="6" t="s">
        <v>99</v>
      </c>
      <c r="D42" s="6" t="s">
        <v>100</v>
      </c>
      <c r="E42" s="7" t="s">
        <v>28</v>
      </c>
      <c r="F42" s="6" t="s">
        <v>12</v>
      </c>
      <c r="G42" s="8">
        <v>161.91</v>
      </c>
      <c r="H42" s="6" t="s">
        <v>101</v>
      </c>
      <c r="I42" s="20" t="s">
        <v>102</v>
      </c>
      <c r="J42" s="21"/>
    </row>
    <row r="43" spans="2:10" x14ac:dyDescent="0.25">
      <c r="B43" s="5" t="s">
        <v>302</v>
      </c>
      <c r="C43" s="6" t="s">
        <v>99</v>
      </c>
      <c r="D43" s="6" t="s">
        <v>100</v>
      </c>
      <c r="E43" s="7" t="s">
        <v>28</v>
      </c>
      <c r="F43" s="6" t="s">
        <v>12</v>
      </c>
      <c r="G43" s="8">
        <v>114.24</v>
      </c>
      <c r="H43" s="6" t="s">
        <v>103</v>
      </c>
      <c r="I43" s="20" t="s">
        <v>104</v>
      </c>
      <c r="J43" s="21"/>
    </row>
    <row r="44" spans="2:10" x14ac:dyDescent="0.25">
      <c r="B44" s="5" t="s">
        <v>303</v>
      </c>
      <c r="C44" s="6" t="s">
        <v>105</v>
      </c>
      <c r="D44" s="6" t="s">
        <v>106</v>
      </c>
      <c r="E44" s="7" t="s">
        <v>54</v>
      </c>
      <c r="F44" s="6" t="s">
        <v>12</v>
      </c>
      <c r="G44" s="8">
        <v>21.7</v>
      </c>
      <c r="H44" s="6" t="s">
        <v>76</v>
      </c>
      <c r="I44" s="20" t="s">
        <v>77</v>
      </c>
      <c r="J44" s="21"/>
    </row>
    <row r="45" spans="2:10" x14ac:dyDescent="0.25">
      <c r="B45" s="5" t="s">
        <v>304</v>
      </c>
      <c r="C45" s="6" t="s">
        <v>107</v>
      </c>
      <c r="D45" s="6" t="s">
        <v>108</v>
      </c>
      <c r="E45" s="7" t="s">
        <v>109</v>
      </c>
      <c r="F45" s="6" t="s">
        <v>12</v>
      </c>
      <c r="G45" s="8">
        <v>541.07000000000005</v>
      </c>
      <c r="H45" s="6" t="s">
        <v>13</v>
      </c>
      <c r="I45" s="20" t="s">
        <v>14</v>
      </c>
      <c r="J45" s="21"/>
    </row>
    <row r="46" spans="2:10" x14ac:dyDescent="0.25">
      <c r="B46" s="5" t="s">
        <v>305</v>
      </c>
      <c r="C46" s="6" t="s">
        <v>110</v>
      </c>
      <c r="D46" s="6" t="s">
        <v>111</v>
      </c>
      <c r="E46" s="7" t="s">
        <v>11</v>
      </c>
      <c r="F46" s="6" t="s">
        <v>12</v>
      </c>
      <c r="G46" s="8">
        <v>64.2</v>
      </c>
      <c r="H46" s="6" t="s">
        <v>112</v>
      </c>
      <c r="I46" s="20" t="s">
        <v>113</v>
      </c>
      <c r="J46" s="21"/>
    </row>
    <row r="47" spans="2:10" x14ac:dyDescent="0.25">
      <c r="B47" s="5" t="s">
        <v>306</v>
      </c>
      <c r="C47" s="6" t="s">
        <v>114</v>
      </c>
      <c r="D47" s="6" t="s">
        <v>115</v>
      </c>
      <c r="E47" s="7" t="s">
        <v>11</v>
      </c>
      <c r="F47" s="6" t="s">
        <v>12</v>
      </c>
      <c r="G47" s="8">
        <v>2079</v>
      </c>
      <c r="H47" s="6" t="s">
        <v>19</v>
      </c>
      <c r="I47" s="20" t="s">
        <v>20</v>
      </c>
      <c r="J47" s="21"/>
    </row>
    <row r="48" spans="2:10" x14ac:dyDescent="0.25">
      <c r="B48" s="5" t="s">
        <v>307</v>
      </c>
      <c r="C48" s="6" t="s">
        <v>114</v>
      </c>
      <c r="D48" s="6" t="s">
        <v>115</v>
      </c>
      <c r="E48" s="7" t="s">
        <v>11</v>
      </c>
      <c r="F48" s="6" t="s">
        <v>12</v>
      </c>
      <c r="G48" s="8">
        <v>1950</v>
      </c>
      <c r="H48" s="6" t="s">
        <v>116</v>
      </c>
      <c r="I48" s="20" t="s">
        <v>117</v>
      </c>
      <c r="J48" s="21"/>
    </row>
    <row r="49" spans="2:10" x14ac:dyDescent="0.25">
      <c r="B49" s="5" t="s">
        <v>308</v>
      </c>
      <c r="C49" s="6" t="s">
        <v>118</v>
      </c>
      <c r="D49" s="6" t="s">
        <v>119</v>
      </c>
      <c r="E49" s="7" t="s">
        <v>28</v>
      </c>
      <c r="F49" s="6" t="s">
        <v>12</v>
      </c>
      <c r="G49" s="8">
        <v>462.5</v>
      </c>
      <c r="H49" s="6" t="s">
        <v>101</v>
      </c>
      <c r="I49" s="20" t="s">
        <v>102</v>
      </c>
      <c r="J49" s="21"/>
    </row>
    <row r="50" spans="2:10" x14ac:dyDescent="0.25">
      <c r="B50" s="5" t="s">
        <v>309</v>
      </c>
      <c r="C50" s="6" t="s">
        <v>120</v>
      </c>
      <c r="D50" s="6" t="s">
        <v>121</v>
      </c>
      <c r="E50" s="7" t="s">
        <v>11</v>
      </c>
      <c r="F50" s="6" t="s">
        <v>12</v>
      </c>
      <c r="G50" s="8">
        <v>7550</v>
      </c>
      <c r="H50" s="6" t="s">
        <v>122</v>
      </c>
      <c r="I50" s="20" t="s">
        <v>123</v>
      </c>
      <c r="J50" s="21"/>
    </row>
    <row r="51" spans="2:10" x14ac:dyDescent="0.25">
      <c r="B51" s="5" t="s">
        <v>310</v>
      </c>
      <c r="C51" s="6" t="s">
        <v>124</v>
      </c>
      <c r="D51" s="6" t="s">
        <v>125</v>
      </c>
      <c r="E51" s="7" t="s">
        <v>126</v>
      </c>
      <c r="F51" s="6" t="s">
        <v>12</v>
      </c>
      <c r="G51" s="8">
        <v>16375.29</v>
      </c>
      <c r="H51" s="6" t="s">
        <v>93</v>
      </c>
      <c r="I51" s="20" t="s">
        <v>94</v>
      </c>
      <c r="J51" s="21"/>
    </row>
    <row r="52" spans="2:10" x14ac:dyDescent="0.25">
      <c r="B52" s="5" t="s">
        <v>311</v>
      </c>
      <c r="C52" s="6" t="s">
        <v>127</v>
      </c>
      <c r="D52" s="6" t="s">
        <v>128</v>
      </c>
      <c r="E52" s="7" t="s">
        <v>109</v>
      </c>
      <c r="F52" s="6" t="s">
        <v>12</v>
      </c>
      <c r="G52" s="8">
        <v>109</v>
      </c>
      <c r="H52" s="6" t="s">
        <v>76</v>
      </c>
      <c r="I52" s="20" t="s">
        <v>77</v>
      </c>
      <c r="J52" s="21"/>
    </row>
    <row r="53" spans="2:10" x14ac:dyDescent="0.25">
      <c r="B53" s="5" t="s">
        <v>312</v>
      </c>
      <c r="C53" s="6" t="s">
        <v>129</v>
      </c>
      <c r="D53" s="6" t="s">
        <v>130</v>
      </c>
      <c r="E53" s="7" t="s">
        <v>23</v>
      </c>
      <c r="F53" s="6" t="s">
        <v>12</v>
      </c>
      <c r="G53" s="8">
        <v>582.42999999999995</v>
      </c>
      <c r="H53" s="6" t="s">
        <v>122</v>
      </c>
      <c r="I53" s="20" t="s">
        <v>123</v>
      </c>
      <c r="J53" s="21"/>
    </row>
    <row r="54" spans="2:10" x14ac:dyDescent="0.25">
      <c r="B54" s="5" t="s">
        <v>313</v>
      </c>
      <c r="C54" s="6" t="s">
        <v>131</v>
      </c>
      <c r="D54" s="6" t="s">
        <v>132</v>
      </c>
      <c r="E54" s="7" t="s">
        <v>59</v>
      </c>
      <c r="F54" s="6" t="s">
        <v>12</v>
      </c>
      <c r="G54" s="8">
        <v>1768.13</v>
      </c>
      <c r="H54" s="6" t="s">
        <v>19</v>
      </c>
      <c r="I54" s="20" t="s">
        <v>20</v>
      </c>
      <c r="J54" s="21"/>
    </row>
    <row r="55" spans="2:10" x14ac:dyDescent="0.25">
      <c r="B55" s="5" t="s">
        <v>314</v>
      </c>
      <c r="C55" s="6" t="s">
        <v>133</v>
      </c>
      <c r="D55" s="6" t="s">
        <v>134</v>
      </c>
      <c r="E55" s="7" t="s">
        <v>11</v>
      </c>
      <c r="F55" s="6" t="s">
        <v>12</v>
      </c>
      <c r="G55" s="8">
        <v>39.5</v>
      </c>
      <c r="H55" s="6" t="s">
        <v>19</v>
      </c>
      <c r="I55" s="20" t="s">
        <v>20</v>
      </c>
      <c r="J55" s="21"/>
    </row>
    <row r="56" spans="2:10" x14ac:dyDescent="0.25">
      <c r="B56" s="5" t="s">
        <v>315</v>
      </c>
      <c r="C56" s="6" t="s">
        <v>135</v>
      </c>
      <c r="D56" s="6" t="s">
        <v>136</v>
      </c>
      <c r="E56" s="7" t="s">
        <v>137</v>
      </c>
      <c r="F56" s="6" t="s">
        <v>12</v>
      </c>
      <c r="G56" s="8">
        <v>6158.24</v>
      </c>
      <c r="H56" s="6" t="s">
        <v>138</v>
      </c>
      <c r="I56" s="20" t="s">
        <v>139</v>
      </c>
      <c r="J56" s="21"/>
    </row>
    <row r="57" spans="2:10" x14ac:dyDescent="0.25">
      <c r="B57" s="5" t="s">
        <v>316</v>
      </c>
      <c r="C57" s="6" t="s">
        <v>140</v>
      </c>
      <c r="D57" s="6" t="s">
        <v>141</v>
      </c>
      <c r="E57" s="7" t="s">
        <v>142</v>
      </c>
      <c r="F57" s="6" t="s">
        <v>12</v>
      </c>
      <c r="G57" s="8">
        <v>1806.16</v>
      </c>
      <c r="H57" s="6" t="s">
        <v>19</v>
      </c>
      <c r="I57" s="20" t="s">
        <v>20</v>
      </c>
      <c r="J57" s="21"/>
    </row>
    <row r="58" spans="2:10" x14ac:dyDescent="0.25">
      <c r="B58" s="5" t="s">
        <v>317</v>
      </c>
      <c r="C58" s="6" t="s">
        <v>143</v>
      </c>
      <c r="D58" s="6" t="s">
        <v>144</v>
      </c>
      <c r="E58" s="7" t="s">
        <v>54</v>
      </c>
      <c r="F58" s="6" t="s">
        <v>12</v>
      </c>
      <c r="G58" s="8">
        <v>50.37</v>
      </c>
      <c r="H58" s="6" t="s">
        <v>145</v>
      </c>
      <c r="I58" s="20" t="s">
        <v>146</v>
      </c>
      <c r="J58" s="21"/>
    </row>
    <row r="59" spans="2:10" x14ac:dyDescent="0.25">
      <c r="B59" s="5" t="s">
        <v>318</v>
      </c>
      <c r="C59" s="6" t="s">
        <v>143</v>
      </c>
      <c r="D59" s="6" t="s">
        <v>144</v>
      </c>
      <c r="E59" s="7" t="s">
        <v>54</v>
      </c>
      <c r="F59" s="6" t="s">
        <v>12</v>
      </c>
      <c r="G59" s="8">
        <v>1706.89</v>
      </c>
      <c r="H59" s="6" t="s">
        <v>147</v>
      </c>
      <c r="I59" s="20" t="s">
        <v>148</v>
      </c>
      <c r="J59" s="21"/>
    </row>
    <row r="60" spans="2:10" x14ac:dyDescent="0.25">
      <c r="B60" s="5" t="s">
        <v>319</v>
      </c>
      <c r="C60" s="6" t="s">
        <v>149</v>
      </c>
      <c r="D60" s="6" t="s">
        <v>150</v>
      </c>
      <c r="E60" s="7" t="s">
        <v>151</v>
      </c>
      <c r="F60" s="6" t="s">
        <v>12</v>
      </c>
      <c r="G60" s="8">
        <v>2122.9499999999998</v>
      </c>
      <c r="H60" s="6" t="s">
        <v>138</v>
      </c>
      <c r="I60" s="20" t="s">
        <v>139</v>
      </c>
      <c r="J60" s="21"/>
    </row>
    <row r="61" spans="2:10" x14ac:dyDescent="0.25">
      <c r="B61" s="5" t="s">
        <v>320</v>
      </c>
      <c r="C61" s="6" t="s">
        <v>152</v>
      </c>
      <c r="D61" s="6" t="s">
        <v>153</v>
      </c>
      <c r="E61" s="7" t="s">
        <v>11</v>
      </c>
      <c r="F61" s="6" t="s">
        <v>12</v>
      </c>
      <c r="G61" s="8">
        <v>294.26</v>
      </c>
      <c r="H61" s="6" t="s">
        <v>24</v>
      </c>
      <c r="I61" s="20" t="s">
        <v>25</v>
      </c>
      <c r="J61" s="21"/>
    </row>
    <row r="62" spans="2:10" x14ac:dyDescent="0.25">
      <c r="B62" s="5" t="s">
        <v>321</v>
      </c>
      <c r="C62" s="6" t="s">
        <v>154</v>
      </c>
      <c r="D62" s="6" t="s">
        <v>155</v>
      </c>
      <c r="E62" s="7" t="s">
        <v>47</v>
      </c>
      <c r="F62" s="6" t="s">
        <v>12</v>
      </c>
      <c r="G62" s="8">
        <v>8750</v>
      </c>
      <c r="H62" s="6" t="s">
        <v>89</v>
      </c>
      <c r="I62" s="20" t="s">
        <v>90</v>
      </c>
      <c r="J62" s="21"/>
    </row>
    <row r="63" spans="2:10" x14ac:dyDescent="0.25">
      <c r="B63" s="5" t="s">
        <v>322</v>
      </c>
      <c r="C63" s="6" t="s">
        <v>156</v>
      </c>
      <c r="D63" s="6" t="s">
        <v>157</v>
      </c>
      <c r="E63" s="7" t="s">
        <v>158</v>
      </c>
      <c r="F63" s="6" t="s">
        <v>12</v>
      </c>
      <c r="G63" s="8">
        <v>1010.24</v>
      </c>
      <c r="H63" s="6" t="s">
        <v>19</v>
      </c>
      <c r="I63" s="20" t="s">
        <v>20</v>
      </c>
      <c r="J63" s="21"/>
    </row>
    <row r="64" spans="2:10" x14ac:dyDescent="0.25">
      <c r="B64" s="5" t="s">
        <v>323</v>
      </c>
      <c r="C64" s="6" t="s">
        <v>159</v>
      </c>
      <c r="D64" s="6" t="s">
        <v>160</v>
      </c>
      <c r="E64" s="7" t="s">
        <v>11</v>
      </c>
      <c r="F64" s="6" t="s">
        <v>12</v>
      </c>
      <c r="G64" s="8">
        <v>15695.31</v>
      </c>
      <c r="H64" s="6" t="s">
        <v>19</v>
      </c>
      <c r="I64" s="20" t="s">
        <v>20</v>
      </c>
      <c r="J64" s="21"/>
    </row>
    <row r="65" spans="2:10" x14ac:dyDescent="0.25">
      <c r="B65" s="5" t="s">
        <v>324</v>
      </c>
      <c r="C65" s="6" t="s">
        <v>161</v>
      </c>
      <c r="D65" s="6" t="s">
        <v>162</v>
      </c>
      <c r="E65" s="7" t="s">
        <v>163</v>
      </c>
      <c r="F65" s="6" t="s">
        <v>12</v>
      </c>
      <c r="G65" s="8">
        <v>42243.58</v>
      </c>
      <c r="H65" s="6" t="s">
        <v>19</v>
      </c>
      <c r="I65" s="20" t="s">
        <v>20</v>
      </c>
      <c r="J65" s="21"/>
    </row>
    <row r="66" spans="2:10" x14ac:dyDescent="0.25">
      <c r="B66" s="5" t="s">
        <v>325</v>
      </c>
      <c r="C66" s="6" t="s">
        <v>164</v>
      </c>
      <c r="D66" s="6" t="s">
        <v>165</v>
      </c>
      <c r="E66" s="7" t="s">
        <v>166</v>
      </c>
      <c r="F66" s="6" t="s">
        <v>12</v>
      </c>
      <c r="G66" s="8">
        <v>697.22</v>
      </c>
      <c r="H66" s="6" t="s">
        <v>19</v>
      </c>
      <c r="I66" s="20" t="s">
        <v>20</v>
      </c>
      <c r="J66" s="21"/>
    </row>
    <row r="67" spans="2:10" x14ac:dyDescent="0.25">
      <c r="B67" s="5" t="s">
        <v>326</v>
      </c>
      <c r="C67" s="6" t="s">
        <v>167</v>
      </c>
      <c r="D67" s="6" t="s">
        <v>168</v>
      </c>
      <c r="E67" s="7" t="s">
        <v>11</v>
      </c>
      <c r="F67" s="6" t="s">
        <v>12</v>
      </c>
      <c r="G67" s="8">
        <v>33112.5</v>
      </c>
      <c r="H67" s="6" t="s">
        <v>89</v>
      </c>
      <c r="I67" s="20" t="s">
        <v>90</v>
      </c>
      <c r="J67" s="21"/>
    </row>
    <row r="68" spans="2:10" x14ac:dyDescent="0.25">
      <c r="B68" s="5" t="s">
        <v>327</v>
      </c>
      <c r="C68" s="6" t="s">
        <v>169</v>
      </c>
      <c r="D68" s="6" t="s">
        <v>170</v>
      </c>
      <c r="E68" s="7" t="s">
        <v>11</v>
      </c>
      <c r="F68" s="6" t="s">
        <v>12</v>
      </c>
      <c r="G68" s="8">
        <v>17485.79</v>
      </c>
      <c r="H68" s="6" t="s">
        <v>19</v>
      </c>
      <c r="I68" s="20" t="s">
        <v>20</v>
      </c>
      <c r="J68" s="21"/>
    </row>
    <row r="69" spans="2:10" x14ac:dyDescent="0.25">
      <c r="B69" s="5" t="s">
        <v>328</v>
      </c>
      <c r="C69" s="6" t="s">
        <v>171</v>
      </c>
      <c r="D69" s="6" t="s">
        <v>172</v>
      </c>
      <c r="E69" s="7" t="s">
        <v>173</v>
      </c>
      <c r="F69" s="6" t="s">
        <v>12</v>
      </c>
      <c r="G69" s="8">
        <v>5463.9</v>
      </c>
      <c r="H69" s="6" t="s">
        <v>19</v>
      </c>
      <c r="I69" s="20" t="s">
        <v>20</v>
      </c>
      <c r="J69" s="21"/>
    </row>
    <row r="70" spans="2:10" x14ac:dyDescent="0.25">
      <c r="B70" s="5" t="s">
        <v>329</v>
      </c>
      <c r="C70" s="6" t="s">
        <v>174</v>
      </c>
      <c r="D70" s="6" t="s">
        <v>175</v>
      </c>
      <c r="E70" s="7" t="s">
        <v>39</v>
      </c>
      <c r="F70" s="6" t="s">
        <v>12</v>
      </c>
      <c r="G70" s="8">
        <v>96</v>
      </c>
      <c r="H70" s="6" t="s">
        <v>76</v>
      </c>
      <c r="I70" s="20" t="s">
        <v>77</v>
      </c>
      <c r="J70" s="21"/>
    </row>
    <row r="71" spans="2:10" x14ac:dyDescent="0.25">
      <c r="B71" s="5" t="s">
        <v>330</v>
      </c>
      <c r="C71" s="6" t="s">
        <v>176</v>
      </c>
      <c r="D71" s="6" t="s">
        <v>177</v>
      </c>
      <c r="E71" s="7" t="s">
        <v>54</v>
      </c>
      <c r="F71" s="6" t="s">
        <v>12</v>
      </c>
      <c r="G71" s="8">
        <v>1189.75</v>
      </c>
      <c r="H71" s="6" t="s">
        <v>19</v>
      </c>
      <c r="I71" s="20" t="s">
        <v>20</v>
      </c>
      <c r="J71" s="21"/>
    </row>
    <row r="72" spans="2:10" x14ac:dyDescent="0.25">
      <c r="B72" s="5" t="s">
        <v>331</v>
      </c>
      <c r="C72" s="6" t="s">
        <v>178</v>
      </c>
      <c r="D72" s="6" t="s">
        <v>179</v>
      </c>
      <c r="E72" s="7" t="s">
        <v>11</v>
      </c>
      <c r="F72" s="6" t="s">
        <v>12</v>
      </c>
      <c r="G72" s="8">
        <v>406.25</v>
      </c>
      <c r="H72" s="6" t="s">
        <v>89</v>
      </c>
      <c r="I72" s="20" t="s">
        <v>90</v>
      </c>
      <c r="J72" s="21"/>
    </row>
    <row r="73" spans="2:10" x14ac:dyDescent="0.25">
      <c r="B73" s="5" t="s">
        <v>332</v>
      </c>
      <c r="C73" s="6" t="s">
        <v>180</v>
      </c>
      <c r="D73" s="6" t="s">
        <v>181</v>
      </c>
      <c r="E73" s="7" t="s">
        <v>54</v>
      </c>
      <c r="F73" s="6" t="s">
        <v>12</v>
      </c>
      <c r="G73" s="8">
        <v>1198.43</v>
      </c>
      <c r="H73" s="6" t="s">
        <v>147</v>
      </c>
      <c r="I73" s="20" t="s">
        <v>148</v>
      </c>
      <c r="J73" s="21"/>
    </row>
    <row r="74" spans="2:10" x14ac:dyDescent="0.25">
      <c r="B74" s="5" t="s">
        <v>333</v>
      </c>
      <c r="C74" s="6" t="s">
        <v>182</v>
      </c>
      <c r="D74" s="6" t="s">
        <v>183</v>
      </c>
      <c r="E74" s="7" t="s">
        <v>54</v>
      </c>
      <c r="F74" s="6" t="s">
        <v>12</v>
      </c>
      <c r="G74" s="8">
        <v>660.88</v>
      </c>
      <c r="H74" s="6" t="s">
        <v>55</v>
      </c>
      <c r="I74" s="20" t="s">
        <v>56</v>
      </c>
      <c r="J74" s="21"/>
    </row>
    <row r="75" spans="2:10" x14ac:dyDescent="0.25">
      <c r="B75" s="5" t="s">
        <v>334</v>
      </c>
      <c r="C75" s="6" t="s">
        <v>184</v>
      </c>
      <c r="D75" s="6" t="s">
        <v>185</v>
      </c>
      <c r="E75" s="7" t="s">
        <v>126</v>
      </c>
      <c r="F75" s="6" t="s">
        <v>12</v>
      </c>
      <c r="G75" s="8">
        <v>1468.71</v>
      </c>
      <c r="H75" s="6" t="s">
        <v>19</v>
      </c>
      <c r="I75" s="20" t="s">
        <v>20</v>
      </c>
      <c r="J75" s="21"/>
    </row>
    <row r="76" spans="2:10" x14ac:dyDescent="0.25">
      <c r="B76" s="5" t="s">
        <v>335</v>
      </c>
      <c r="C76" s="6" t="s">
        <v>186</v>
      </c>
      <c r="D76" s="6" t="s">
        <v>187</v>
      </c>
      <c r="E76" s="7" t="s">
        <v>47</v>
      </c>
      <c r="F76" s="6" t="s">
        <v>12</v>
      </c>
      <c r="G76" s="8">
        <v>1440</v>
      </c>
      <c r="H76" s="6" t="s">
        <v>147</v>
      </c>
      <c r="I76" s="20" t="s">
        <v>148</v>
      </c>
      <c r="J76" s="21"/>
    </row>
    <row r="77" spans="2:10" x14ac:dyDescent="0.25">
      <c r="B77" s="5" t="s">
        <v>336</v>
      </c>
      <c r="C77" s="6" t="s">
        <v>188</v>
      </c>
      <c r="D77" s="6" t="s">
        <v>189</v>
      </c>
      <c r="E77" s="7" t="s">
        <v>190</v>
      </c>
      <c r="F77" s="6" t="s">
        <v>12</v>
      </c>
      <c r="G77" s="8">
        <v>680.4</v>
      </c>
      <c r="H77" s="6" t="s">
        <v>19</v>
      </c>
      <c r="I77" s="20" t="s">
        <v>20</v>
      </c>
      <c r="J77" s="21"/>
    </row>
    <row r="78" spans="2:10" x14ac:dyDescent="0.25">
      <c r="B78" s="5" t="s">
        <v>337</v>
      </c>
      <c r="C78" s="6" t="s">
        <v>191</v>
      </c>
      <c r="D78" s="6" t="s">
        <v>192</v>
      </c>
      <c r="E78" s="7" t="s">
        <v>193</v>
      </c>
      <c r="F78" s="6" t="s">
        <v>12</v>
      </c>
      <c r="G78" s="8">
        <v>5422.25</v>
      </c>
      <c r="H78" s="6" t="s">
        <v>33</v>
      </c>
      <c r="I78" s="20" t="s">
        <v>34</v>
      </c>
      <c r="J78" s="21"/>
    </row>
    <row r="79" spans="2:10" x14ac:dyDescent="0.25">
      <c r="B79" s="5" t="s">
        <v>338</v>
      </c>
      <c r="C79" s="28" t="s">
        <v>260</v>
      </c>
      <c r="D79" s="29">
        <v>28495895537</v>
      </c>
      <c r="E79" s="28" t="s">
        <v>261</v>
      </c>
      <c r="F79" s="30" t="s">
        <v>12</v>
      </c>
      <c r="G79" s="31">
        <v>2591.91</v>
      </c>
      <c r="H79" s="29">
        <v>3431</v>
      </c>
      <c r="I79" s="32" t="s">
        <v>63</v>
      </c>
      <c r="J79" s="33"/>
    </row>
    <row r="80" spans="2:10" x14ac:dyDescent="0.25">
      <c r="B80" s="5" t="s">
        <v>339</v>
      </c>
      <c r="C80" s="6" t="s">
        <v>194</v>
      </c>
      <c r="D80" s="6" t="s">
        <v>195</v>
      </c>
      <c r="E80" s="7" t="s">
        <v>11</v>
      </c>
      <c r="F80" s="6" t="s">
        <v>12</v>
      </c>
      <c r="G80" s="8">
        <v>628.08000000000004</v>
      </c>
      <c r="H80" s="6" t="s">
        <v>19</v>
      </c>
      <c r="I80" s="20" t="s">
        <v>20</v>
      </c>
      <c r="J80" s="21"/>
    </row>
    <row r="81" spans="2:10" x14ac:dyDescent="0.25">
      <c r="B81" s="5" t="s">
        <v>340</v>
      </c>
      <c r="C81" s="6" t="s">
        <v>196</v>
      </c>
      <c r="D81" s="6" t="s">
        <v>197</v>
      </c>
      <c r="E81" s="7" t="s">
        <v>54</v>
      </c>
      <c r="F81" s="6" t="s">
        <v>12</v>
      </c>
      <c r="G81" s="8">
        <v>2273.66</v>
      </c>
      <c r="H81" s="6" t="s">
        <v>19</v>
      </c>
      <c r="I81" s="20" t="s">
        <v>20</v>
      </c>
      <c r="J81" s="21"/>
    </row>
    <row r="82" spans="2:10" x14ac:dyDescent="0.25">
      <c r="B82" s="5" t="s">
        <v>341</v>
      </c>
      <c r="C82" s="6" t="s">
        <v>198</v>
      </c>
      <c r="D82" s="6" t="s">
        <v>199</v>
      </c>
      <c r="E82" s="7" t="s">
        <v>11</v>
      </c>
      <c r="F82" s="6" t="s">
        <v>12</v>
      </c>
      <c r="G82" s="8">
        <v>10036.950000000001</v>
      </c>
      <c r="H82" s="6" t="s">
        <v>19</v>
      </c>
      <c r="I82" s="20" t="s">
        <v>20</v>
      </c>
      <c r="J82" s="21"/>
    </row>
    <row r="83" spans="2:10" x14ac:dyDescent="0.25">
      <c r="B83" s="5" t="s">
        <v>342</v>
      </c>
      <c r="C83" s="6" t="s">
        <v>200</v>
      </c>
      <c r="D83" s="6" t="s">
        <v>201</v>
      </c>
      <c r="E83" s="7" t="s">
        <v>202</v>
      </c>
      <c r="F83" s="6" t="s">
        <v>12</v>
      </c>
      <c r="G83" s="8">
        <v>731.82</v>
      </c>
      <c r="H83" s="6" t="s">
        <v>19</v>
      </c>
      <c r="I83" s="20" t="s">
        <v>20</v>
      </c>
      <c r="J83" s="21"/>
    </row>
    <row r="84" spans="2:10" x14ac:dyDescent="0.25">
      <c r="B84" s="5" t="s">
        <v>343</v>
      </c>
      <c r="C84" s="6" t="s">
        <v>203</v>
      </c>
      <c r="D84" s="6" t="s">
        <v>204</v>
      </c>
      <c r="E84" s="7" t="s">
        <v>205</v>
      </c>
      <c r="F84" s="6" t="s">
        <v>12</v>
      </c>
      <c r="G84" s="8">
        <v>2471.98</v>
      </c>
      <c r="H84" s="6" t="s">
        <v>19</v>
      </c>
      <c r="I84" s="20" t="s">
        <v>20</v>
      </c>
      <c r="J84" s="21"/>
    </row>
    <row r="85" spans="2:10" x14ac:dyDescent="0.25">
      <c r="B85" s="5" t="s">
        <v>344</v>
      </c>
      <c r="C85" s="25" t="s">
        <v>262</v>
      </c>
      <c r="D85" s="34" t="s">
        <v>263</v>
      </c>
      <c r="E85" s="25" t="s">
        <v>264</v>
      </c>
      <c r="F85" s="25" t="s">
        <v>12</v>
      </c>
      <c r="G85" s="26">
        <v>3573.59</v>
      </c>
      <c r="H85" s="35">
        <v>3423</v>
      </c>
      <c r="I85" s="32" t="s">
        <v>265</v>
      </c>
      <c r="J85" s="33"/>
    </row>
    <row r="86" spans="2:10" x14ac:dyDescent="0.25">
      <c r="B86" s="5" t="s">
        <v>345</v>
      </c>
      <c r="C86" s="36" t="s">
        <v>262</v>
      </c>
      <c r="D86" s="37" t="s">
        <v>266</v>
      </c>
      <c r="E86" s="36" t="s">
        <v>264</v>
      </c>
      <c r="F86" s="25" t="s">
        <v>12</v>
      </c>
      <c r="G86" s="26">
        <v>34250</v>
      </c>
      <c r="H86" s="38">
        <v>5443</v>
      </c>
      <c r="I86" s="39" t="s">
        <v>267</v>
      </c>
      <c r="J86" s="40"/>
    </row>
    <row r="87" spans="2:10" x14ac:dyDescent="0.25">
      <c r="B87" s="5" t="s">
        <v>346</v>
      </c>
      <c r="C87" s="6" t="s">
        <v>206</v>
      </c>
      <c r="D87" s="6" t="s">
        <v>207</v>
      </c>
      <c r="E87" s="7" t="s">
        <v>59</v>
      </c>
      <c r="F87" s="6" t="s">
        <v>12</v>
      </c>
      <c r="G87" s="8">
        <v>607.85</v>
      </c>
      <c r="H87" s="6" t="s">
        <v>19</v>
      </c>
      <c r="I87" s="20" t="s">
        <v>20</v>
      </c>
      <c r="J87" s="21"/>
    </row>
    <row r="88" spans="2:10" x14ac:dyDescent="0.25">
      <c r="B88" s="5" t="s">
        <v>347</v>
      </c>
      <c r="C88" s="6" t="s">
        <v>208</v>
      </c>
      <c r="D88" s="6" t="s">
        <v>209</v>
      </c>
      <c r="E88" s="7" t="s">
        <v>11</v>
      </c>
      <c r="F88" s="6" t="s">
        <v>12</v>
      </c>
      <c r="G88" s="8">
        <v>33976.730000000003</v>
      </c>
      <c r="H88" s="6" t="s">
        <v>19</v>
      </c>
      <c r="I88" s="20" t="s">
        <v>20</v>
      </c>
      <c r="J88" s="21"/>
    </row>
    <row r="89" spans="2:10" x14ac:dyDescent="0.25">
      <c r="B89" s="5" t="s">
        <v>348</v>
      </c>
      <c r="C89" s="6" t="s">
        <v>210</v>
      </c>
      <c r="D89" s="6" t="s">
        <v>211</v>
      </c>
      <c r="E89" s="7" t="s">
        <v>54</v>
      </c>
      <c r="F89" s="6" t="s">
        <v>12</v>
      </c>
      <c r="G89" s="8">
        <v>2280.1799999999998</v>
      </c>
      <c r="H89" s="6" t="s">
        <v>55</v>
      </c>
      <c r="I89" s="20" t="s">
        <v>56</v>
      </c>
      <c r="J89" s="21"/>
    </row>
    <row r="90" spans="2:10" x14ac:dyDescent="0.25">
      <c r="B90" s="5" t="s">
        <v>349</v>
      </c>
      <c r="C90" s="6" t="s">
        <v>212</v>
      </c>
      <c r="D90" s="6" t="s">
        <v>213</v>
      </c>
      <c r="E90" s="7" t="s">
        <v>39</v>
      </c>
      <c r="F90" s="6" t="s">
        <v>12</v>
      </c>
      <c r="G90" s="8">
        <v>2276.64</v>
      </c>
      <c r="H90" s="6" t="s">
        <v>101</v>
      </c>
      <c r="I90" s="20" t="s">
        <v>102</v>
      </c>
      <c r="J90" s="21"/>
    </row>
    <row r="91" spans="2:10" x14ac:dyDescent="0.25">
      <c r="B91" s="5" t="s">
        <v>350</v>
      </c>
      <c r="C91" s="6" t="s">
        <v>212</v>
      </c>
      <c r="D91" s="6" t="s">
        <v>213</v>
      </c>
      <c r="E91" s="7" t="s">
        <v>39</v>
      </c>
      <c r="F91" s="6" t="s">
        <v>12</v>
      </c>
      <c r="G91" s="8">
        <v>237.5</v>
      </c>
      <c r="H91" s="6" t="s">
        <v>40</v>
      </c>
      <c r="I91" s="20" t="s">
        <v>41</v>
      </c>
      <c r="J91" s="21"/>
    </row>
    <row r="92" spans="2:10" x14ac:dyDescent="0.25">
      <c r="B92" s="5" t="s">
        <v>351</v>
      </c>
      <c r="C92" s="6" t="s">
        <v>214</v>
      </c>
      <c r="D92" s="6" t="s">
        <v>215</v>
      </c>
      <c r="E92" s="7" t="s">
        <v>11</v>
      </c>
      <c r="F92" s="6" t="s">
        <v>12</v>
      </c>
      <c r="G92" s="8">
        <v>176</v>
      </c>
      <c r="H92" s="6" t="s">
        <v>145</v>
      </c>
      <c r="I92" s="20" t="s">
        <v>146</v>
      </c>
      <c r="J92" s="21"/>
    </row>
    <row r="93" spans="2:10" x14ac:dyDescent="0.25">
      <c r="B93" s="5" t="s">
        <v>352</v>
      </c>
      <c r="C93" s="6" t="s">
        <v>216</v>
      </c>
      <c r="D93" s="6" t="s">
        <v>217</v>
      </c>
      <c r="E93" s="7" t="s">
        <v>11</v>
      </c>
      <c r="F93" s="6" t="s">
        <v>12</v>
      </c>
      <c r="G93" s="8">
        <v>93.75</v>
      </c>
      <c r="H93" s="6" t="s">
        <v>13</v>
      </c>
      <c r="I93" s="20" t="s">
        <v>14</v>
      </c>
      <c r="J93" s="21"/>
    </row>
    <row r="94" spans="2:10" x14ac:dyDescent="0.25">
      <c r="B94" s="5" t="s">
        <v>353</v>
      </c>
      <c r="C94" s="6" t="s">
        <v>216</v>
      </c>
      <c r="D94" s="6" t="s">
        <v>217</v>
      </c>
      <c r="E94" s="7" t="s">
        <v>11</v>
      </c>
      <c r="F94" s="6" t="s">
        <v>12</v>
      </c>
      <c r="G94" s="8">
        <v>501.88</v>
      </c>
      <c r="H94" s="6" t="s">
        <v>89</v>
      </c>
      <c r="I94" s="20" t="s">
        <v>90</v>
      </c>
      <c r="J94" s="21"/>
    </row>
    <row r="95" spans="2:10" x14ac:dyDescent="0.25">
      <c r="B95" s="5" t="s">
        <v>354</v>
      </c>
      <c r="C95" s="6" t="s">
        <v>218</v>
      </c>
      <c r="D95" s="6" t="s">
        <v>219</v>
      </c>
      <c r="E95" s="7" t="s">
        <v>39</v>
      </c>
      <c r="F95" s="6" t="s">
        <v>12</v>
      </c>
      <c r="G95" s="8">
        <v>108.11</v>
      </c>
      <c r="H95" s="6" t="s">
        <v>220</v>
      </c>
      <c r="I95" s="20" t="s">
        <v>221</v>
      </c>
      <c r="J95" s="21"/>
    </row>
    <row r="96" spans="2:10" x14ac:dyDescent="0.25">
      <c r="B96" s="5" t="s">
        <v>355</v>
      </c>
      <c r="C96" s="6" t="s">
        <v>222</v>
      </c>
      <c r="D96" s="6" t="s">
        <v>223</v>
      </c>
      <c r="E96" s="7" t="s">
        <v>11</v>
      </c>
      <c r="F96" s="6" t="s">
        <v>12</v>
      </c>
      <c r="G96" s="8">
        <v>1073.5999999999999</v>
      </c>
      <c r="H96" s="6" t="s">
        <v>224</v>
      </c>
      <c r="I96" s="20" t="s">
        <v>225</v>
      </c>
      <c r="J96" s="21"/>
    </row>
    <row r="97" spans="2:10" x14ac:dyDescent="0.25">
      <c r="B97" s="5" t="s">
        <v>356</v>
      </c>
      <c r="C97" s="6" t="s">
        <v>226</v>
      </c>
      <c r="D97" s="6" t="s">
        <v>227</v>
      </c>
      <c r="E97" s="7" t="s">
        <v>11</v>
      </c>
      <c r="F97" s="6" t="s">
        <v>12</v>
      </c>
      <c r="G97" s="8">
        <v>1112.5</v>
      </c>
      <c r="H97" s="6" t="s">
        <v>145</v>
      </c>
      <c r="I97" s="20" t="s">
        <v>146</v>
      </c>
      <c r="J97" s="21"/>
    </row>
    <row r="98" spans="2:10" x14ac:dyDescent="0.25">
      <c r="B98" s="5" t="s">
        <v>357</v>
      </c>
      <c r="C98" s="6" t="s">
        <v>228</v>
      </c>
      <c r="D98" s="6" t="s">
        <v>229</v>
      </c>
      <c r="E98" s="7" t="s">
        <v>54</v>
      </c>
      <c r="F98" s="6" t="s">
        <v>12</v>
      </c>
      <c r="G98" s="8">
        <v>16499.189999999999</v>
      </c>
      <c r="H98" s="6" t="s">
        <v>33</v>
      </c>
      <c r="I98" s="20" t="s">
        <v>34</v>
      </c>
      <c r="J98" s="21"/>
    </row>
    <row r="99" spans="2:10" x14ac:dyDescent="0.25">
      <c r="B99" s="5" t="s">
        <v>358</v>
      </c>
      <c r="C99" s="6" t="s">
        <v>230</v>
      </c>
      <c r="D99" s="6" t="s">
        <v>231</v>
      </c>
      <c r="E99" s="7" t="s">
        <v>54</v>
      </c>
      <c r="F99" s="6" t="s">
        <v>12</v>
      </c>
      <c r="G99" s="8">
        <v>751.72</v>
      </c>
      <c r="H99" s="6" t="s">
        <v>147</v>
      </c>
      <c r="I99" s="20" t="s">
        <v>148</v>
      </c>
      <c r="J99" s="21"/>
    </row>
    <row r="100" spans="2:10" x14ac:dyDescent="0.25">
      <c r="B100" s="5" t="s">
        <v>359</v>
      </c>
      <c r="C100" s="6" t="s">
        <v>232</v>
      </c>
      <c r="D100" s="6" t="s">
        <v>233</v>
      </c>
      <c r="E100" s="7" t="s">
        <v>126</v>
      </c>
      <c r="F100" s="6" t="s">
        <v>12</v>
      </c>
      <c r="G100" s="8">
        <v>100.18</v>
      </c>
      <c r="H100" s="6" t="s">
        <v>24</v>
      </c>
      <c r="I100" s="20" t="s">
        <v>25</v>
      </c>
      <c r="J100" s="21"/>
    </row>
    <row r="101" spans="2:10" x14ac:dyDescent="0.25">
      <c r="B101" s="5" t="s">
        <v>360</v>
      </c>
      <c r="C101" s="6" t="s">
        <v>234</v>
      </c>
      <c r="D101" s="6" t="s">
        <v>235</v>
      </c>
      <c r="E101" s="7" t="s">
        <v>236</v>
      </c>
      <c r="F101" s="6" t="s">
        <v>12</v>
      </c>
      <c r="G101" s="8">
        <v>2573.8200000000002</v>
      </c>
      <c r="H101" s="6" t="s">
        <v>19</v>
      </c>
      <c r="I101" s="20" t="s">
        <v>20</v>
      </c>
      <c r="J101" s="21"/>
    </row>
    <row r="102" spans="2:10" x14ac:dyDescent="0.25">
      <c r="B102" s="5" t="s">
        <v>361</v>
      </c>
      <c r="C102" s="6" t="s">
        <v>237</v>
      </c>
      <c r="D102" s="6" t="s">
        <v>238</v>
      </c>
      <c r="E102" s="7" t="s">
        <v>11</v>
      </c>
      <c r="F102" s="6" t="s">
        <v>12</v>
      </c>
      <c r="G102" s="8">
        <v>629.65</v>
      </c>
      <c r="H102" s="6" t="s">
        <v>62</v>
      </c>
      <c r="I102" s="20" t="s">
        <v>63</v>
      </c>
      <c r="J102" s="21"/>
    </row>
    <row r="103" spans="2:10" x14ac:dyDescent="0.25">
      <c r="B103" s="5" t="s">
        <v>362</v>
      </c>
      <c r="C103" s="6" t="s">
        <v>239</v>
      </c>
      <c r="D103" s="6" t="s">
        <v>240</v>
      </c>
      <c r="E103" s="7" t="s">
        <v>54</v>
      </c>
      <c r="F103" s="6" t="s">
        <v>12</v>
      </c>
      <c r="G103" s="8">
        <v>543.58000000000004</v>
      </c>
      <c r="H103" s="6" t="s">
        <v>33</v>
      </c>
      <c r="I103" s="20" t="s">
        <v>34</v>
      </c>
      <c r="J103" s="21"/>
    </row>
    <row r="104" spans="2:10" x14ac:dyDescent="0.25">
      <c r="B104" s="5" t="s">
        <v>363</v>
      </c>
      <c r="C104" s="6" t="s">
        <v>68</v>
      </c>
      <c r="D104" s="6" t="s">
        <v>69</v>
      </c>
      <c r="E104" s="7" t="s">
        <v>70</v>
      </c>
      <c r="F104" s="6" t="s">
        <v>12</v>
      </c>
      <c r="G104" s="8">
        <v>300</v>
      </c>
      <c r="H104" s="6" t="s">
        <v>33</v>
      </c>
      <c r="I104" s="20" t="s">
        <v>34</v>
      </c>
      <c r="J104" s="21"/>
    </row>
    <row r="105" spans="2:10" x14ac:dyDescent="0.25">
      <c r="B105" s="5" t="s">
        <v>364</v>
      </c>
      <c r="C105" s="6" t="s">
        <v>82</v>
      </c>
      <c r="D105" s="6"/>
      <c r="E105" s="7" t="s">
        <v>370</v>
      </c>
      <c r="F105" s="6" t="s">
        <v>12</v>
      </c>
      <c r="G105" s="67">
        <v>712</v>
      </c>
      <c r="H105" s="68" t="s">
        <v>83</v>
      </c>
      <c r="I105" s="20" t="s">
        <v>84</v>
      </c>
      <c r="J105" s="21"/>
    </row>
    <row r="106" spans="2:10" x14ac:dyDescent="0.25">
      <c r="B106" s="5" t="s">
        <v>365</v>
      </c>
      <c r="C106" s="50" t="s">
        <v>249</v>
      </c>
      <c r="D106" s="50"/>
      <c r="E106" s="65" t="s">
        <v>250</v>
      </c>
      <c r="F106" s="50" t="s">
        <v>12</v>
      </c>
      <c r="G106" s="66">
        <v>0.46</v>
      </c>
      <c r="H106" s="63">
        <v>3432</v>
      </c>
      <c r="I106" s="61" t="s">
        <v>268</v>
      </c>
      <c r="J106" s="9"/>
    </row>
    <row r="107" spans="2:10" x14ac:dyDescent="0.25">
      <c r="B107" s="5" t="s">
        <v>366</v>
      </c>
      <c r="C107" s="25" t="s">
        <v>257</v>
      </c>
      <c r="D107" s="25"/>
      <c r="E107" s="25"/>
      <c r="F107" s="25" t="s">
        <v>12</v>
      </c>
      <c r="G107" s="26">
        <v>3328.28</v>
      </c>
      <c r="H107" s="27">
        <v>3235</v>
      </c>
      <c r="I107" s="25" t="s">
        <v>90</v>
      </c>
      <c r="J107" s="9"/>
    </row>
    <row r="108" spans="2:10" x14ac:dyDescent="0.25">
      <c r="B108" s="5" t="s">
        <v>367</v>
      </c>
      <c r="C108" s="25" t="s">
        <v>257</v>
      </c>
      <c r="D108" s="25"/>
      <c r="E108" s="25"/>
      <c r="F108" s="25" t="s">
        <v>12</v>
      </c>
      <c r="G108" s="26">
        <v>2698.28</v>
      </c>
      <c r="H108" s="27">
        <v>3235</v>
      </c>
      <c r="I108" s="25" t="s">
        <v>90</v>
      </c>
      <c r="J108" s="9"/>
    </row>
    <row r="109" spans="2:10" ht="16.5" customHeight="1" x14ac:dyDescent="0.25">
      <c r="B109" s="5" t="s">
        <v>368</v>
      </c>
      <c r="C109" s="25" t="s">
        <v>257</v>
      </c>
      <c r="D109" s="25"/>
      <c r="E109" s="25"/>
      <c r="F109" s="25" t="s">
        <v>12</v>
      </c>
      <c r="G109" s="26">
        <v>382.48</v>
      </c>
      <c r="H109" s="62">
        <v>3241</v>
      </c>
      <c r="I109" s="62" t="s">
        <v>372</v>
      </c>
      <c r="J109" s="9"/>
    </row>
    <row r="110" spans="2:10" ht="28.5" customHeight="1" x14ac:dyDescent="0.25">
      <c r="B110" s="5" t="s">
        <v>369</v>
      </c>
      <c r="C110" s="25" t="s">
        <v>257</v>
      </c>
      <c r="D110" s="25"/>
      <c r="E110" s="25"/>
      <c r="F110" s="25" t="s">
        <v>12</v>
      </c>
      <c r="G110" s="69">
        <f>67.19</f>
        <v>67.19</v>
      </c>
      <c r="H110" s="29">
        <v>3237</v>
      </c>
      <c r="I110" s="70" t="s">
        <v>258</v>
      </c>
      <c r="J110" s="9"/>
    </row>
    <row r="111" spans="2:10" ht="18.2" customHeight="1" x14ac:dyDescent="0.25">
      <c r="B111" s="19" t="s">
        <v>241</v>
      </c>
      <c r="C111" s="17"/>
      <c r="D111" s="17"/>
      <c r="E111" s="17"/>
      <c r="F111" s="17"/>
      <c r="G111" s="17"/>
      <c r="H111" s="17"/>
      <c r="I111" s="17"/>
      <c r="J111" s="18"/>
    </row>
    <row r="112" spans="2:10" x14ac:dyDescent="0.25">
      <c r="B112" s="5">
        <v>1</v>
      </c>
      <c r="C112" s="6" t="s">
        <v>242</v>
      </c>
      <c r="D112" s="6" t="s">
        <v>243</v>
      </c>
      <c r="E112" s="7" t="s">
        <v>243</v>
      </c>
      <c r="F112" s="6" t="s">
        <v>12</v>
      </c>
      <c r="G112" s="8">
        <v>389.5</v>
      </c>
      <c r="H112" s="6" t="s">
        <v>19</v>
      </c>
      <c r="I112" s="20" t="s">
        <v>20</v>
      </c>
      <c r="J112" s="21"/>
    </row>
    <row r="113" spans="2:10" x14ac:dyDescent="0.25">
      <c r="B113" s="5">
        <v>2</v>
      </c>
      <c r="C113" s="6" t="s">
        <v>244</v>
      </c>
      <c r="D113" s="6" t="s">
        <v>243</v>
      </c>
      <c r="E113" s="7" t="s">
        <v>243</v>
      </c>
      <c r="F113" s="6" t="s">
        <v>12</v>
      </c>
      <c r="G113" s="8">
        <v>2875</v>
      </c>
      <c r="H113" s="6" t="s">
        <v>138</v>
      </c>
      <c r="I113" s="20" t="s">
        <v>139</v>
      </c>
      <c r="J113" s="21"/>
    </row>
    <row r="114" spans="2:10" x14ac:dyDescent="0.25">
      <c r="B114" s="5">
        <v>3</v>
      </c>
      <c r="C114" s="6" t="s">
        <v>245</v>
      </c>
      <c r="D114" s="6" t="s">
        <v>243</v>
      </c>
      <c r="E114" s="7" t="s">
        <v>243</v>
      </c>
      <c r="F114" s="6" t="s">
        <v>12</v>
      </c>
      <c r="G114" s="8">
        <v>21</v>
      </c>
      <c r="H114" s="6" t="s">
        <v>13</v>
      </c>
      <c r="I114" s="20" t="s">
        <v>14</v>
      </c>
      <c r="J114" s="21"/>
    </row>
    <row r="115" spans="2:10" x14ac:dyDescent="0.25">
      <c r="B115" s="5">
        <v>4</v>
      </c>
      <c r="C115" s="6" t="s">
        <v>246</v>
      </c>
      <c r="D115" s="6" t="s">
        <v>243</v>
      </c>
      <c r="E115" s="7" t="s">
        <v>243</v>
      </c>
      <c r="F115" s="6" t="s">
        <v>12</v>
      </c>
      <c r="G115" s="8">
        <v>11496.25</v>
      </c>
      <c r="H115" s="6" t="s">
        <v>24</v>
      </c>
      <c r="I115" s="20" t="s">
        <v>25</v>
      </c>
      <c r="J115" s="21"/>
    </row>
    <row r="116" spans="2:10" x14ac:dyDescent="0.25">
      <c r="B116" s="5">
        <v>5</v>
      </c>
      <c r="C116" s="6" t="s">
        <v>247</v>
      </c>
      <c r="D116" s="6" t="s">
        <v>243</v>
      </c>
      <c r="E116" s="7" t="s">
        <v>243</v>
      </c>
      <c r="F116" s="6" t="s">
        <v>12</v>
      </c>
      <c r="G116" s="8">
        <v>162</v>
      </c>
      <c r="H116" s="6" t="s">
        <v>76</v>
      </c>
      <c r="I116" s="20" t="s">
        <v>77</v>
      </c>
      <c r="J116" s="21"/>
    </row>
    <row r="117" spans="2:10" ht="16.5" customHeight="1" x14ac:dyDescent="0.25">
      <c r="B117" s="10">
        <v>6</v>
      </c>
      <c r="C117" s="11" t="s">
        <v>248</v>
      </c>
      <c r="D117" s="11" t="s">
        <v>243</v>
      </c>
      <c r="E117" s="12" t="s">
        <v>243</v>
      </c>
      <c r="F117" s="11" t="s">
        <v>12</v>
      </c>
      <c r="G117" s="13">
        <v>3700</v>
      </c>
      <c r="H117" s="11" t="s">
        <v>24</v>
      </c>
      <c r="I117" s="22" t="s">
        <v>25</v>
      </c>
      <c r="J117" s="18"/>
    </row>
    <row r="118" spans="2:10" ht="0" hidden="1" customHeight="1" x14ac:dyDescent="0.25"/>
    <row r="119" spans="2:10" ht="16.5" customHeight="1" x14ac:dyDescent="0.25">
      <c r="F119" s="57" t="s">
        <v>371</v>
      </c>
      <c r="G119" s="71">
        <f>SUM(G15:G110,G112:G117)</f>
        <v>578697.88999999978</v>
      </c>
    </row>
    <row r="122" spans="2:10" x14ac:dyDescent="0.25">
      <c r="B122" s="41"/>
      <c r="C122" s="42"/>
      <c r="D122" s="42"/>
      <c r="E122" s="42"/>
      <c r="F122" s="43"/>
      <c r="G122" s="44">
        <f>787763.72</f>
        <v>787763.72</v>
      </c>
      <c r="H122" s="45">
        <v>3111</v>
      </c>
      <c r="I122" s="46" t="s">
        <v>269</v>
      </c>
    </row>
    <row r="123" spans="2:10" x14ac:dyDescent="0.25">
      <c r="B123" s="47"/>
      <c r="C123" s="48"/>
      <c r="D123" s="48"/>
      <c r="E123" s="48"/>
      <c r="F123" s="49"/>
      <c r="G123" s="44">
        <f>20895.29</f>
        <v>20895.29</v>
      </c>
      <c r="H123" s="45">
        <v>3113</v>
      </c>
      <c r="I123" s="46" t="s">
        <v>270</v>
      </c>
    </row>
    <row r="124" spans="2:10" x14ac:dyDescent="0.25">
      <c r="B124" s="47"/>
      <c r="C124" s="48"/>
      <c r="D124" s="48"/>
      <c r="E124" s="48"/>
      <c r="F124" s="49"/>
      <c r="G124" s="44">
        <f>133522.99</f>
        <v>133522.99</v>
      </c>
      <c r="H124" s="45">
        <v>3132</v>
      </c>
      <c r="I124" s="46" t="s">
        <v>271</v>
      </c>
    </row>
    <row r="125" spans="2:10" x14ac:dyDescent="0.25">
      <c r="B125" s="47"/>
      <c r="C125" s="48"/>
      <c r="D125" s="48"/>
      <c r="E125" s="48"/>
      <c r="F125" s="49"/>
      <c r="G125" s="44">
        <f>117222.11</f>
        <v>117222.11</v>
      </c>
      <c r="H125" s="45">
        <v>3121</v>
      </c>
      <c r="I125" s="46" t="s">
        <v>272</v>
      </c>
    </row>
    <row r="126" spans="2:10" x14ac:dyDescent="0.25">
      <c r="B126" s="47"/>
      <c r="C126" s="48"/>
      <c r="D126" s="48"/>
      <c r="E126" s="48"/>
      <c r="F126" s="49"/>
      <c r="G126" s="44">
        <f>27.5+102.7</f>
        <v>130.19999999999999</v>
      </c>
      <c r="H126" s="45">
        <v>3211</v>
      </c>
      <c r="I126" s="46" t="s">
        <v>113</v>
      </c>
    </row>
    <row r="127" spans="2:10" x14ac:dyDescent="0.25">
      <c r="B127" s="47"/>
      <c r="C127" s="48"/>
      <c r="D127" s="48"/>
      <c r="E127" s="48"/>
      <c r="F127" s="49"/>
      <c r="G127" s="44">
        <f>17678.64</f>
        <v>17678.64</v>
      </c>
      <c r="H127" s="45">
        <v>3212</v>
      </c>
      <c r="I127" s="46" t="s">
        <v>273</v>
      </c>
    </row>
    <row r="128" spans="2:10" x14ac:dyDescent="0.25">
      <c r="B128" s="47"/>
      <c r="C128" s="48"/>
      <c r="D128" s="48"/>
      <c r="E128" s="48"/>
      <c r="F128" s="49"/>
      <c r="G128" s="44">
        <f>104.76</f>
        <v>104.76</v>
      </c>
      <c r="H128" s="64">
        <v>3223</v>
      </c>
      <c r="I128" s="72" t="s">
        <v>94</v>
      </c>
      <c r="J128" s="73"/>
    </row>
    <row r="129" spans="2:9" ht="51" x14ac:dyDescent="0.25">
      <c r="B129" s="47"/>
      <c r="C129" s="48"/>
      <c r="D129" s="48"/>
      <c r="E129" s="48"/>
      <c r="F129" s="60"/>
      <c r="G129" s="51">
        <f>2200.24</f>
        <v>2200.2399999999998</v>
      </c>
      <c r="H129" s="52">
        <v>3291</v>
      </c>
      <c r="I129" s="53" t="s">
        <v>274</v>
      </c>
    </row>
    <row r="130" spans="2:9" ht="16.5" customHeight="1" x14ac:dyDescent="0.25">
      <c r="B130" s="54"/>
      <c r="C130" s="55"/>
      <c r="D130" s="55"/>
      <c r="E130" s="56"/>
      <c r="F130" s="57" t="s">
        <v>371</v>
      </c>
      <c r="G130" s="58">
        <f>SUM(G122:G129)</f>
        <v>1079517.95</v>
      </c>
      <c r="H130" s="59"/>
      <c r="I130" s="60"/>
    </row>
  </sheetData>
  <mergeCells count="100">
    <mergeCell ref="I116:J116"/>
    <mergeCell ref="I117:J117"/>
    <mergeCell ref="I79:J79"/>
    <mergeCell ref="I85:J85"/>
    <mergeCell ref="I37:J37"/>
    <mergeCell ref="B111:J111"/>
    <mergeCell ref="I112:J112"/>
    <mergeCell ref="I113:J113"/>
    <mergeCell ref="I114:J114"/>
    <mergeCell ref="I115:J115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2:J82"/>
    <mergeCell ref="I83:J83"/>
    <mergeCell ref="I84:J84"/>
    <mergeCell ref="I87:J87"/>
    <mergeCell ref="I88:J88"/>
    <mergeCell ref="I76:J76"/>
    <mergeCell ref="I77:J77"/>
    <mergeCell ref="I78:J78"/>
    <mergeCell ref="I80:J80"/>
    <mergeCell ref="I81:J81"/>
    <mergeCell ref="I71:J71"/>
    <mergeCell ref="I72:J72"/>
    <mergeCell ref="I73:J73"/>
    <mergeCell ref="I74:J74"/>
    <mergeCell ref="I75:J75"/>
    <mergeCell ref="I66:J66"/>
    <mergeCell ref="I67:J67"/>
    <mergeCell ref="I68:J68"/>
    <mergeCell ref="I69:J69"/>
    <mergeCell ref="I70:J70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51:J51"/>
    <mergeCell ref="I52:J52"/>
    <mergeCell ref="I53:J53"/>
    <mergeCell ref="I54:J54"/>
    <mergeCell ref="I55:J55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105:J105"/>
    <mergeCell ref="I36:J36"/>
    <mergeCell ref="I38:J38"/>
    <mergeCell ref="I39:J39"/>
    <mergeCell ref="I40:J40"/>
    <mergeCell ref="I104:J104"/>
    <mergeCell ref="I32:J32"/>
    <mergeCell ref="I33:J33"/>
    <mergeCell ref="I34:J34"/>
    <mergeCell ref="I35:J35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10:I10"/>
    <mergeCell ref="H13:J13"/>
    <mergeCell ref="B14:J14"/>
    <mergeCell ref="I15:J15"/>
    <mergeCell ref="I16:J16"/>
  </mergeCells>
  <phoneticPr fontId="30" type="noConversion"/>
  <pageMargins left="0" right="0" top="0.196850393700787" bottom="1.04165354330709E-2" header="0.196850393700787" footer="0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Sabina Kos</cp:lastModifiedBy>
  <cp:lastPrinted>2026-08-13T08:53:07Z</cp:lastPrinted>
  <dcterms:modified xsi:type="dcterms:W3CDTF">2026-08-13T08:53:09Z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